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DICIEMBRE 2024\"/>
    </mc:Choice>
  </mc:AlternateContent>
  <bookViews>
    <workbookView xWindow="0" yWindow="0" windowWidth="20400" windowHeight="7650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51" i="5" l="1"/>
  <c r="I30" i="5"/>
  <c r="I22" i="5"/>
  <c r="L182" i="5" l="1"/>
  <c r="G182" i="5"/>
  <c r="G51" i="5" l="1"/>
  <c r="H51" i="5"/>
  <c r="L51" i="5" s="1"/>
  <c r="L179" i="5"/>
  <c r="G179" i="5"/>
  <c r="I53" i="5" l="1"/>
  <c r="L181" i="5"/>
  <c r="G181" i="5"/>
  <c r="F173" i="5" l="1"/>
  <c r="F132" i="5"/>
  <c r="F105" i="5"/>
  <c r="F103" i="5"/>
  <c r="I55" i="5" l="1"/>
  <c r="G55" i="5"/>
  <c r="H55" i="5"/>
  <c r="L55" i="5" l="1"/>
  <c r="G59" i="5"/>
  <c r="H59" i="5"/>
  <c r="I59" i="5"/>
  <c r="J184" i="5"/>
  <c r="I104" i="5"/>
  <c r="G104" i="5"/>
  <c r="H104" i="5"/>
  <c r="L104" i="5" s="1"/>
  <c r="L59" i="5" l="1"/>
  <c r="I60" i="5"/>
  <c r="G60" i="5"/>
  <c r="H60" i="5"/>
  <c r="L60" i="5" s="1"/>
  <c r="I15" i="5"/>
  <c r="H15" i="5"/>
  <c r="L15" i="5" s="1"/>
  <c r="G15" i="5"/>
  <c r="I12" i="5"/>
  <c r="G12" i="5"/>
  <c r="H12" i="5"/>
  <c r="L12" i="5" l="1"/>
  <c r="I171" i="5"/>
  <c r="K184" i="5" l="1"/>
  <c r="I42" i="5" l="1"/>
  <c r="H42" i="5"/>
  <c r="L42" i="5" s="1"/>
  <c r="G42" i="5"/>
  <c r="L178" i="5" l="1"/>
  <c r="G178" i="5"/>
  <c r="I120" i="5" l="1"/>
  <c r="I119" i="5"/>
  <c r="H120" i="5"/>
  <c r="L120" i="5" s="1"/>
  <c r="G120" i="5"/>
  <c r="L180" i="5" l="1"/>
  <c r="L183" i="5"/>
  <c r="H171" i="5" l="1"/>
  <c r="L171" i="5" s="1"/>
  <c r="G171" i="5"/>
  <c r="I102" i="5"/>
  <c r="H102" i="5"/>
  <c r="G102" i="5"/>
  <c r="L102" i="5" l="1"/>
  <c r="I138" i="5"/>
  <c r="I177" i="5"/>
  <c r="I5" i="5"/>
  <c r="I34" i="5"/>
  <c r="I99" i="5"/>
  <c r="I176" i="5"/>
  <c r="I137" i="5"/>
  <c r="I47" i="5"/>
  <c r="I175" i="5"/>
  <c r="I98" i="5"/>
  <c r="I174" i="5"/>
  <c r="I136" i="5"/>
  <c r="I66" i="5"/>
  <c r="I97" i="5"/>
  <c r="I127" i="5"/>
  <c r="I126" i="5"/>
  <c r="I125" i="5"/>
  <c r="I124" i="5"/>
  <c r="I123" i="5"/>
  <c r="I96" i="5"/>
  <c r="I3" i="5"/>
  <c r="I173" i="5"/>
  <c r="I95" i="5"/>
  <c r="I172" i="5"/>
  <c r="I122" i="5"/>
  <c r="I54" i="5"/>
  <c r="I170" i="5"/>
  <c r="I16" i="5"/>
  <c r="I56" i="5"/>
  <c r="I94" i="5"/>
  <c r="I21" i="5"/>
  <c r="I39" i="5"/>
  <c r="I169" i="5"/>
  <c r="I168" i="5"/>
  <c r="I93" i="5"/>
  <c r="I135" i="5"/>
  <c r="I6" i="5"/>
  <c r="I92" i="5"/>
  <c r="I91" i="5"/>
  <c r="I48" i="5"/>
  <c r="I24" i="5"/>
  <c r="I167" i="5"/>
  <c r="I90" i="5"/>
  <c r="I166" i="5"/>
  <c r="I134" i="5"/>
  <c r="I19" i="5"/>
  <c r="I121" i="5"/>
  <c r="I89" i="5"/>
  <c r="I133" i="5"/>
  <c r="I165" i="5"/>
  <c r="I164" i="5"/>
  <c r="I163" i="5"/>
  <c r="I162" i="5"/>
  <c r="I35" i="5"/>
  <c r="I14" i="5"/>
  <c r="I88" i="5"/>
  <c r="I87" i="5"/>
  <c r="I29" i="5"/>
  <c r="I118" i="5"/>
  <c r="I161" i="5"/>
  <c r="I86" i="5"/>
  <c r="I50" i="5"/>
  <c r="I160" i="5"/>
  <c r="I117" i="5"/>
  <c r="I61" i="5"/>
  <c r="I11" i="5"/>
  <c r="I37" i="5"/>
  <c r="I85" i="5"/>
  <c r="I116" i="5"/>
  <c r="I159" i="5"/>
  <c r="I84" i="5"/>
  <c r="I83" i="5"/>
  <c r="I28" i="5"/>
  <c r="I158" i="5"/>
  <c r="I82" i="5"/>
  <c r="I157" i="5"/>
  <c r="I156" i="5"/>
  <c r="I155" i="5"/>
  <c r="I41" i="5"/>
  <c r="I63" i="5"/>
  <c r="I44" i="5"/>
  <c r="I27" i="5"/>
  <c r="I115" i="5"/>
  <c r="I38" i="5"/>
  <c r="I154" i="5"/>
  <c r="I33" i="5"/>
  <c r="I65" i="5"/>
  <c r="I13" i="5"/>
  <c r="I64" i="5"/>
  <c r="I81" i="5"/>
  <c r="I153" i="5"/>
  <c r="I80" i="5"/>
  <c r="I79" i="5"/>
  <c r="I78" i="5"/>
  <c r="I114" i="5"/>
  <c r="I77" i="5"/>
  <c r="I132" i="5"/>
  <c r="I58" i="5"/>
  <c r="I152" i="5"/>
  <c r="I113" i="5"/>
  <c r="I151" i="5"/>
  <c r="I76" i="5"/>
  <c r="I62" i="5"/>
  <c r="I9" i="5"/>
  <c r="I150" i="5"/>
  <c r="I31" i="5"/>
  <c r="I32" i="5"/>
  <c r="I112" i="5"/>
  <c r="I75" i="5"/>
  <c r="I18" i="5"/>
  <c r="I149" i="5"/>
  <c r="I148" i="5"/>
  <c r="I100" i="5"/>
  <c r="I147" i="5"/>
  <c r="I74" i="5"/>
  <c r="I111" i="5"/>
  <c r="I7" i="5"/>
  <c r="I110" i="5"/>
  <c r="I25" i="5"/>
  <c r="I73" i="5"/>
  <c r="I146" i="5"/>
  <c r="I10" i="5"/>
  <c r="I145" i="5"/>
  <c r="I72" i="5"/>
  <c r="I49" i="5"/>
  <c r="I71" i="5"/>
  <c r="I8" i="5"/>
  <c r="I70" i="5"/>
  <c r="I109" i="5"/>
  <c r="I144" i="5"/>
  <c r="I108" i="5"/>
  <c r="I4" i="5"/>
  <c r="I107" i="5"/>
  <c r="I36" i="5"/>
  <c r="I143" i="5"/>
  <c r="I26" i="5"/>
  <c r="I45" i="5"/>
  <c r="I106" i="5"/>
  <c r="I52" i="5"/>
  <c r="I131" i="5"/>
  <c r="I68" i="5"/>
  <c r="I142" i="5"/>
  <c r="I141" i="5"/>
  <c r="I140" i="5"/>
  <c r="I105" i="5"/>
  <c r="I69" i="5"/>
  <c r="I139" i="5"/>
  <c r="I43" i="5"/>
  <c r="I17" i="5"/>
  <c r="I57" i="5"/>
  <c r="I130" i="5"/>
  <c r="I2" i="5"/>
  <c r="I67" i="5"/>
  <c r="I23" i="5"/>
  <c r="I129" i="5"/>
  <c r="I46" i="5"/>
  <c r="I103" i="5"/>
  <c r="I128" i="5"/>
  <c r="I101" i="5"/>
  <c r="I20" i="5"/>
  <c r="I40" i="5"/>
  <c r="I184" i="5" l="1"/>
  <c r="F184" i="5"/>
  <c r="H138" i="5"/>
  <c r="L138" i="5" s="1"/>
  <c r="G138" i="5"/>
  <c r="H177" i="5"/>
  <c r="L177" i="5" s="1"/>
  <c r="G177" i="5"/>
  <c r="H5" i="5"/>
  <c r="L5" i="5" s="1"/>
  <c r="G5" i="5"/>
  <c r="H34" i="5"/>
  <c r="L34" i="5" s="1"/>
  <c r="G34" i="5"/>
  <c r="H99" i="5"/>
  <c r="L99" i="5" s="1"/>
  <c r="G99" i="5"/>
  <c r="H176" i="5"/>
  <c r="L176" i="5" s="1"/>
  <c r="G176" i="5"/>
  <c r="H137" i="5"/>
  <c r="L137" i="5" s="1"/>
  <c r="G137" i="5"/>
  <c r="H47" i="5"/>
  <c r="L47" i="5" s="1"/>
  <c r="G47" i="5"/>
  <c r="H175" i="5"/>
  <c r="L175" i="5" s="1"/>
  <c r="G175" i="5"/>
  <c r="H98" i="5"/>
  <c r="L98" i="5" s="1"/>
  <c r="G98" i="5"/>
  <c r="H174" i="5"/>
  <c r="L174" i="5" s="1"/>
  <c r="G174" i="5"/>
  <c r="H136" i="5"/>
  <c r="L136" i="5" s="1"/>
  <c r="G136" i="5"/>
  <c r="H66" i="5"/>
  <c r="L66" i="5" s="1"/>
  <c r="G66" i="5"/>
  <c r="H97" i="5"/>
  <c r="L97" i="5" s="1"/>
  <c r="G97" i="5"/>
  <c r="H127" i="5"/>
  <c r="L127" i="5" s="1"/>
  <c r="G127" i="5"/>
  <c r="H126" i="5"/>
  <c r="L126" i="5" s="1"/>
  <c r="G126" i="5"/>
  <c r="H125" i="5"/>
  <c r="L125" i="5" s="1"/>
  <c r="G125" i="5"/>
  <c r="H124" i="5"/>
  <c r="L124" i="5" s="1"/>
  <c r="G124" i="5"/>
  <c r="H123" i="5"/>
  <c r="L123" i="5" s="1"/>
  <c r="G123" i="5"/>
  <c r="H96" i="5"/>
  <c r="L96" i="5" s="1"/>
  <c r="G96" i="5"/>
  <c r="H3" i="5"/>
  <c r="L3" i="5" s="1"/>
  <c r="G3" i="5"/>
  <c r="G173" i="5"/>
  <c r="H173" i="5"/>
  <c r="L173" i="5" s="1"/>
  <c r="H95" i="5"/>
  <c r="L95" i="5" s="1"/>
  <c r="G95" i="5"/>
  <c r="H172" i="5"/>
  <c r="L172" i="5" s="1"/>
  <c r="G172" i="5"/>
  <c r="H122" i="5"/>
  <c r="L122" i="5" s="1"/>
  <c r="G122" i="5"/>
  <c r="H54" i="5"/>
  <c r="L54" i="5" s="1"/>
  <c r="G54" i="5"/>
  <c r="H170" i="5"/>
  <c r="L170" i="5" s="1"/>
  <c r="G170" i="5"/>
  <c r="H16" i="5"/>
  <c r="L16" i="5" s="1"/>
  <c r="G16" i="5"/>
  <c r="H30" i="5"/>
  <c r="L30" i="5" s="1"/>
  <c r="G30" i="5"/>
  <c r="H56" i="5"/>
  <c r="L56" i="5" s="1"/>
  <c r="G56" i="5"/>
  <c r="H94" i="5"/>
  <c r="L94" i="5" s="1"/>
  <c r="G94" i="5"/>
  <c r="H21" i="5"/>
  <c r="L21" i="5" s="1"/>
  <c r="G21" i="5"/>
  <c r="H39" i="5"/>
  <c r="L39" i="5" s="1"/>
  <c r="G39" i="5"/>
  <c r="H169" i="5"/>
  <c r="L169" i="5" s="1"/>
  <c r="G169" i="5"/>
  <c r="H168" i="5"/>
  <c r="L168" i="5" s="1"/>
  <c r="G168" i="5"/>
  <c r="H93" i="5"/>
  <c r="L93" i="5" s="1"/>
  <c r="G93" i="5"/>
  <c r="H135" i="5"/>
  <c r="L135" i="5" s="1"/>
  <c r="G135" i="5"/>
  <c r="H6" i="5"/>
  <c r="L6" i="5" s="1"/>
  <c r="G6" i="5"/>
  <c r="H92" i="5"/>
  <c r="L92" i="5" s="1"/>
  <c r="G92" i="5"/>
  <c r="H91" i="5"/>
  <c r="L91" i="5" s="1"/>
  <c r="G91" i="5"/>
  <c r="H48" i="5"/>
  <c r="L48" i="5" s="1"/>
  <c r="G48" i="5"/>
  <c r="H24" i="5"/>
  <c r="L24" i="5" s="1"/>
  <c r="G24" i="5"/>
  <c r="H167" i="5"/>
  <c r="L167" i="5" s="1"/>
  <c r="G167" i="5"/>
  <c r="H90" i="5"/>
  <c r="L90" i="5" s="1"/>
  <c r="G90" i="5"/>
  <c r="H166" i="5"/>
  <c r="L166" i="5" s="1"/>
  <c r="G166" i="5"/>
  <c r="H134" i="5"/>
  <c r="L134" i="5" s="1"/>
  <c r="G134" i="5"/>
  <c r="H19" i="5"/>
  <c r="L19" i="5" s="1"/>
  <c r="G19" i="5"/>
  <c r="H121" i="5"/>
  <c r="L121" i="5" s="1"/>
  <c r="G121" i="5"/>
  <c r="H89" i="5"/>
  <c r="L89" i="5" s="1"/>
  <c r="G89" i="5"/>
  <c r="H133" i="5"/>
  <c r="L133" i="5" s="1"/>
  <c r="G133" i="5"/>
  <c r="H165" i="5"/>
  <c r="L165" i="5" s="1"/>
  <c r="G165" i="5"/>
  <c r="H164" i="5"/>
  <c r="L164" i="5" s="1"/>
  <c r="G164" i="5"/>
  <c r="H163" i="5"/>
  <c r="L163" i="5" s="1"/>
  <c r="G163" i="5"/>
  <c r="H162" i="5"/>
  <c r="L162" i="5" s="1"/>
  <c r="G162" i="5"/>
  <c r="H35" i="5"/>
  <c r="L35" i="5" s="1"/>
  <c r="G35" i="5"/>
  <c r="H14" i="5"/>
  <c r="L14" i="5" s="1"/>
  <c r="G14" i="5"/>
  <c r="H88" i="5"/>
  <c r="L88" i="5" s="1"/>
  <c r="G88" i="5"/>
  <c r="H119" i="5"/>
  <c r="L119" i="5" s="1"/>
  <c r="G119" i="5"/>
  <c r="H87" i="5"/>
  <c r="L87" i="5" s="1"/>
  <c r="G87" i="5"/>
  <c r="H29" i="5"/>
  <c r="L29" i="5" s="1"/>
  <c r="G29" i="5"/>
  <c r="G180" i="5"/>
  <c r="H118" i="5"/>
  <c r="L118" i="5" s="1"/>
  <c r="G118" i="5"/>
  <c r="H161" i="5"/>
  <c r="L161" i="5" s="1"/>
  <c r="G161" i="5"/>
  <c r="H86" i="5"/>
  <c r="L86" i="5" s="1"/>
  <c r="G86" i="5"/>
  <c r="H50" i="5"/>
  <c r="L50" i="5" s="1"/>
  <c r="G50" i="5"/>
  <c r="H160" i="5"/>
  <c r="L160" i="5" s="1"/>
  <c r="G160" i="5"/>
  <c r="H117" i="5"/>
  <c r="L117" i="5" s="1"/>
  <c r="G117" i="5"/>
  <c r="H61" i="5"/>
  <c r="L61" i="5" s="1"/>
  <c r="G61" i="5"/>
  <c r="H11" i="5"/>
  <c r="L11" i="5" s="1"/>
  <c r="G11" i="5"/>
  <c r="H37" i="5"/>
  <c r="L37" i="5" s="1"/>
  <c r="G37" i="5"/>
  <c r="H85" i="5"/>
  <c r="L85" i="5" s="1"/>
  <c r="G85" i="5"/>
  <c r="H116" i="5"/>
  <c r="L116" i="5" s="1"/>
  <c r="G116" i="5"/>
  <c r="H159" i="5"/>
  <c r="L159" i="5" s="1"/>
  <c r="G159" i="5"/>
  <c r="H84" i="5"/>
  <c r="L84" i="5" s="1"/>
  <c r="G84" i="5"/>
  <c r="H83" i="5"/>
  <c r="L83" i="5" s="1"/>
  <c r="G83" i="5"/>
  <c r="H28" i="5"/>
  <c r="L28" i="5" s="1"/>
  <c r="G28" i="5"/>
  <c r="H158" i="5"/>
  <c r="L158" i="5" s="1"/>
  <c r="G158" i="5"/>
  <c r="H82" i="5"/>
  <c r="L82" i="5" s="1"/>
  <c r="G82" i="5"/>
  <c r="H157" i="5"/>
  <c r="L157" i="5" s="1"/>
  <c r="G157" i="5"/>
  <c r="H156" i="5"/>
  <c r="L156" i="5" s="1"/>
  <c r="G156" i="5"/>
  <c r="H155" i="5"/>
  <c r="L155" i="5" s="1"/>
  <c r="G155" i="5"/>
  <c r="G183" i="5"/>
  <c r="H41" i="5"/>
  <c r="L41" i="5" s="1"/>
  <c r="G41" i="5"/>
  <c r="H63" i="5"/>
  <c r="L63" i="5" s="1"/>
  <c r="G63" i="5"/>
  <c r="H44" i="5"/>
  <c r="L44" i="5" s="1"/>
  <c r="G44" i="5"/>
  <c r="H27" i="5"/>
  <c r="L27" i="5" s="1"/>
  <c r="G27" i="5"/>
  <c r="H115" i="5"/>
  <c r="L115" i="5" s="1"/>
  <c r="G115" i="5"/>
  <c r="H38" i="5"/>
  <c r="L38" i="5" s="1"/>
  <c r="G38" i="5"/>
  <c r="H154" i="5"/>
  <c r="L154" i="5" s="1"/>
  <c r="G154" i="5"/>
  <c r="H33" i="5"/>
  <c r="L33" i="5" s="1"/>
  <c r="G33" i="5"/>
  <c r="H65" i="5"/>
  <c r="L65" i="5" s="1"/>
  <c r="G65" i="5"/>
  <c r="H13" i="5"/>
  <c r="L13" i="5" s="1"/>
  <c r="G13" i="5"/>
  <c r="H64" i="5"/>
  <c r="L64" i="5" s="1"/>
  <c r="G64" i="5"/>
  <c r="H81" i="5"/>
  <c r="L81" i="5" s="1"/>
  <c r="G81" i="5"/>
  <c r="H153" i="5"/>
  <c r="L153" i="5" s="1"/>
  <c r="G153" i="5"/>
  <c r="H80" i="5"/>
  <c r="L80" i="5" s="1"/>
  <c r="G80" i="5"/>
  <c r="H79" i="5"/>
  <c r="L79" i="5" s="1"/>
  <c r="G79" i="5"/>
  <c r="H78" i="5"/>
  <c r="L78" i="5" s="1"/>
  <c r="G78" i="5"/>
  <c r="H114" i="5"/>
  <c r="L114" i="5" s="1"/>
  <c r="G114" i="5"/>
  <c r="H77" i="5"/>
  <c r="L77" i="5" s="1"/>
  <c r="G77" i="5"/>
  <c r="H132" i="5"/>
  <c r="L132" i="5" s="1"/>
  <c r="G132" i="5"/>
  <c r="H58" i="5"/>
  <c r="L58" i="5" s="1"/>
  <c r="G58" i="5"/>
  <c r="H152" i="5"/>
  <c r="L152" i="5" s="1"/>
  <c r="G152" i="5"/>
  <c r="H113" i="5"/>
  <c r="L113" i="5" s="1"/>
  <c r="G113" i="5"/>
  <c r="H151" i="5"/>
  <c r="L151" i="5" s="1"/>
  <c r="G151" i="5"/>
  <c r="H76" i="5"/>
  <c r="L76" i="5" s="1"/>
  <c r="G76" i="5"/>
  <c r="H62" i="5"/>
  <c r="L62" i="5" s="1"/>
  <c r="G62" i="5"/>
  <c r="H9" i="5"/>
  <c r="L9" i="5" s="1"/>
  <c r="G9" i="5"/>
  <c r="H150" i="5"/>
  <c r="L150" i="5" s="1"/>
  <c r="G150" i="5"/>
  <c r="H31" i="5"/>
  <c r="L31" i="5" s="1"/>
  <c r="G31" i="5"/>
  <c r="H32" i="5"/>
  <c r="L32" i="5" s="1"/>
  <c r="G32" i="5"/>
  <c r="H112" i="5"/>
  <c r="L112" i="5" s="1"/>
  <c r="G112" i="5"/>
  <c r="H75" i="5"/>
  <c r="L75" i="5" s="1"/>
  <c r="G75" i="5"/>
  <c r="H18" i="5"/>
  <c r="L18" i="5" s="1"/>
  <c r="G18" i="5"/>
  <c r="H149" i="5"/>
  <c r="L149" i="5" s="1"/>
  <c r="G149" i="5"/>
  <c r="H148" i="5"/>
  <c r="L148" i="5" s="1"/>
  <c r="G148" i="5"/>
  <c r="H100" i="5"/>
  <c r="L100" i="5" s="1"/>
  <c r="G100" i="5"/>
  <c r="H147" i="5"/>
  <c r="L147" i="5" s="1"/>
  <c r="G147" i="5"/>
  <c r="H74" i="5"/>
  <c r="L74" i="5" s="1"/>
  <c r="G74" i="5"/>
  <c r="H111" i="5"/>
  <c r="L111" i="5" s="1"/>
  <c r="G111" i="5"/>
  <c r="H7" i="5"/>
  <c r="L7" i="5" s="1"/>
  <c r="G7" i="5"/>
  <c r="H110" i="5"/>
  <c r="L110" i="5" s="1"/>
  <c r="G110" i="5"/>
  <c r="H25" i="5"/>
  <c r="L25" i="5" s="1"/>
  <c r="G25" i="5"/>
  <c r="H73" i="5"/>
  <c r="L73" i="5" s="1"/>
  <c r="G73" i="5"/>
  <c r="H22" i="5"/>
  <c r="L22" i="5" s="1"/>
  <c r="G22" i="5"/>
  <c r="H146" i="5"/>
  <c r="L146" i="5" s="1"/>
  <c r="G146" i="5"/>
  <c r="H10" i="5"/>
  <c r="L10" i="5" s="1"/>
  <c r="G10" i="5"/>
  <c r="H145" i="5"/>
  <c r="L145" i="5" s="1"/>
  <c r="G145" i="5"/>
  <c r="H72" i="5"/>
  <c r="L72" i="5" s="1"/>
  <c r="G72" i="5"/>
  <c r="H49" i="5"/>
  <c r="L49" i="5" s="1"/>
  <c r="G49" i="5"/>
  <c r="H71" i="5"/>
  <c r="L71" i="5" s="1"/>
  <c r="G71" i="5"/>
  <c r="H8" i="5"/>
  <c r="L8" i="5" s="1"/>
  <c r="G8" i="5"/>
  <c r="H70" i="5"/>
  <c r="L70" i="5" s="1"/>
  <c r="G70" i="5"/>
  <c r="H109" i="5"/>
  <c r="L109" i="5" s="1"/>
  <c r="G109" i="5"/>
  <c r="H144" i="5"/>
  <c r="L144" i="5" s="1"/>
  <c r="G144" i="5"/>
  <c r="H53" i="5"/>
  <c r="L53" i="5" s="1"/>
  <c r="G53" i="5"/>
  <c r="H108" i="5"/>
  <c r="L108" i="5" s="1"/>
  <c r="G108" i="5"/>
  <c r="H4" i="5"/>
  <c r="L4" i="5" s="1"/>
  <c r="G4" i="5"/>
  <c r="H107" i="5"/>
  <c r="L107" i="5" s="1"/>
  <c r="G107" i="5"/>
  <c r="H36" i="5"/>
  <c r="L36" i="5" s="1"/>
  <c r="G36" i="5"/>
  <c r="H143" i="5"/>
  <c r="L143" i="5" s="1"/>
  <c r="G143" i="5"/>
  <c r="H26" i="5"/>
  <c r="L26" i="5" s="1"/>
  <c r="G26" i="5"/>
  <c r="H45" i="5"/>
  <c r="L45" i="5" s="1"/>
  <c r="G45" i="5"/>
  <c r="H106" i="5"/>
  <c r="L106" i="5" s="1"/>
  <c r="G106" i="5"/>
  <c r="H52" i="5"/>
  <c r="L52" i="5" s="1"/>
  <c r="G52" i="5"/>
  <c r="H131" i="5"/>
  <c r="L131" i="5" s="1"/>
  <c r="G131" i="5"/>
  <c r="H68" i="5"/>
  <c r="L68" i="5" s="1"/>
  <c r="G68" i="5"/>
  <c r="H142" i="5"/>
  <c r="L142" i="5" s="1"/>
  <c r="G142" i="5"/>
  <c r="H141" i="5"/>
  <c r="L141" i="5" s="1"/>
  <c r="G141" i="5"/>
  <c r="H140" i="5"/>
  <c r="L140" i="5" s="1"/>
  <c r="G140" i="5"/>
  <c r="H105" i="5"/>
  <c r="L105" i="5" s="1"/>
  <c r="H69" i="5"/>
  <c r="L69" i="5" s="1"/>
  <c r="G69" i="5"/>
  <c r="H139" i="5"/>
  <c r="L139" i="5" s="1"/>
  <c r="G139" i="5"/>
  <c r="H43" i="5"/>
  <c r="L43" i="5" s="1"/>
  <c r="G43" i="5"/>
  <c r="H17" i="5"/>
  <c r="L17" i="5" s="1"/>
  <c r="G17" i="5"/>
  <c r="H57" i="5"/>
  <c r="L57" i="5" s="1"/>
  <c r="G57" i="5"/>
  <c r="H130" i="5"/>
  <c r="L130" i="5" s="1"/>
  <c r="G130" i="5"/>
  <c r="H2" i="5"/>
  <c r="L2" i="5" s="1"/>
  <c r="G2" i="5"/>
  <c r="H67" i="5"/>
  <c r="L67" i="5" s="1"/>
  <c r="G67" i="5"/>
  <c r="H23" i="5"/>
  <c r="L23" i="5" s="1"/>
  <c r="G23" i="5"/>
  <c r="H129" i="5"/>
  <c r="L129" i="5" s="1"/>
  <c r="G129" i="5"/>
  <c r="H46" i="5"/>
  <c r="L46" i="5" s="1"/>
  <c r="G46" i="5"/>
  <c r="G103" i="5"/>
  <c r="H103" i="5"/>
  <c r="L103" i="5" s="1"/>
  <c r="H128" i="5"/>
  <c r="L128" i="5" s="1"/>
  <c r="G128" i="5"/>
  <c r="H101" i="5"/>
  <c r="L101" i="5" s="1"/>
  <c r="G101" i="5"/>
  <c r="H20" i="5"/>
  <c r="L20" i="5" s="1"/>
  <c r="G20" i="5"/>
  <c r="H40" i="5"/>
  <c r="L40" i="5" s="1"/>
  <c r="G40" i="5"/>
  <c r="L184" i="5" l="1"/>
  <c r="H184" i="5"/>
  <c r="G105" i="5"/>
  <c r="G184" i="5" s="1"/>
</calcChain>
</file>

<file path=xl/sharedStrings.xml><?xml version="1.0" encoding="utf-8"?>
<sst xmlns="http://schemas.openxmlformats.org/spreadsheetml/2006/main" count="854" uniqueCount="210">
  <si>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</si>
  <si>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</si>
  <si>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</si>
  <si>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</si>
  <si>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</si>
  <si>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</si>
  <si>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</si>
  <si>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</si>
  <si>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</si>
  <si>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</si>
  <si>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</si>
  <si>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</si>
  <si>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</si>
  <si>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</si>
  <si>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</si>
  <si>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</si>
  <si>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</si>
  <si>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</si>
  <si>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</si>
  <si>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</si>
  <si>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</si>
  <si>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</si>
  <si>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</si>
  <si>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</si>
  <si>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</si>
  <si>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</si>
  <si>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</si>
  <si>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</si>
  <si>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</si>
  <si>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</si>
  <si>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</si>
  <si>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</si>
  <si>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</si>
  <si>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</si>
  <si>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</si>
  <si>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</si>
  <si>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</si>
  <si>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</si>
  <si>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</si>
  <si>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</si>
  <si>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</si>
  <si>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</si>
  <si>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</si>
  <si>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</si>
  <si>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</si>
  <si>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</si>
  <si>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</si>
  <si>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</si>
  <si>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</si>
  <si>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</si>
  <si>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</si>
  <si>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</si>
  <si>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</si>
  <si>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</si>
  <si>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</si>
  <si>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</si>
  <si>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</si>
  <si>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</si>
  <si>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</si>
  <si>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</si>
  <si>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</si>
  <si>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</si>
  <si>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</si>
  <si>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</si>
  <si>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</si>
  <si>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</si>
  <si>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</si>
  <si>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</si>
  <si>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</si>
  <si>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</si>
  <si>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</si>
  <si>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</si>
  <si>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</si>
  <si>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</si>
  <si>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</si>
  <si>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</si>
  <si>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</si>
  <si>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</si>
  <si>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</si>
  <si>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</si>
  <si>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</si>
  <si>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</si>
  <si>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</si>
  <si>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</si>
  <si>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</si>
  <si>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</si>
  <si>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</si>
  <si>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</si>
  <si>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</si>
  <si>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</si>
  <si>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</si>
  <si>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</si>
  <si>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</si>
  <si>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</si>
  <si>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</si>
  <si>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</si>
  <si>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</si>
  <si>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</si>
  <si>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</si>
  <si>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</si>
  <si>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</si>
  <si>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</si>
  <si>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</si>
  <si>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</si>
  <si>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</si>
  <si>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</si>
  <si>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</si>
  <si>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</si>
  <si>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</si>
  <si>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</si>
  <si>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</si>
  <si>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</si>
  <si>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SP 1 - 7</t>
  </si>
  <si>
    <t>GUARDIAN</t>
  </si>
  <si>
    <t>Jornalero de AA. PP. y Alcantarillado</t>
  </si>
  <si>
    <t>Chofer / VP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</si>
  <si>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</si>
  <si>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</si>
  <si>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</si>
  <si>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</si>
  <si>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</si>
  <si>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</si>
  <si>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</si>
  <si>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</si>
  <si>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</si>
  <si>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</si>
  <si>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</si>
  <si>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</si>
  <si>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</si>
  <si>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</si>
  <si>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</si>
  <si>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</si>
  <si>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</si>
  <si>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</si>
  <si>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</si>
  <si>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</si>
  <si>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</si>
  <si>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</si>
  <si>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</si>
  <si>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</si>
  <si>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</si>
  <si>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</si>
  <si>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</si>
  <si>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</si>
  <si>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</si>
  <si>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</si>
  <si>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</si>
  <si>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</si>
  <si>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</si>
  <si>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</si>
  <si>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</si>
  <si>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</si>
  <si>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Operador Sistema Agua Potable Arcapamba-Osorio</t>
  </si>
  <si>
    <t>Guardián de Canchón</t>
  </si>
  <si>
    <t>JORNALERO DE HIGIENE AMBIENTAL</t>
  </si>
  <si>
    <t>ASISTENTE TÉCNICO</t>
  </si>
  <si>
    <t>Operador de Cargadora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</si>
  <si>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</si>
  <si>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</si>
  <si>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</si>
  <si>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</si>
  <si>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</si>
  <si>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</si>
  <si>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</si>
  <si>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</si>
  <si>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</si>
  <si>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</si>
  <si>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</si>
  <si>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</si>
  <si>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</si>
  <si>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</si>
  <si>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</si>
  <si>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</si>
  <si>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</si>
  <si>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GASFITERO/PLOMERO</t>
  </si>
  <si>
    <t>INSPECTOR DE ALCANTARILLADO</t>
  </si>
  <si>
    <t>MAESTRA ARTESANA</t>
  </si>
  <si>
    <t>gestionfinanciera@gadzaruma.gob.ec
talentohumano@gadzaruma.gob.ec</t>
  </si>
  <si>
    <t>(07) 2973 530
(07) 2973 619</t>
  </si>
  <si>
    <t>ÁREA FINANCIERA / ÁREA DE TALENTO HUMANO</t>
  </si>
  <si>
    <t>TÉCNICA DE LABORATORIO</t>
  </si>
  <si>
    <t>SECRETARIO DE CONCEJO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</si>
  <si>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</si>
  <si>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</si>
  <si>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</si>
  <si>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</si>
  <si>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</si>
  <si>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</si>
  <si>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</si>
  <si>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</si>
  <si>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</si>
  <si>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</si>
  <si>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COMISARIO MUNICIPAL</t>
  </si>
  <si>
    <t>TÉCNICO DE ESTUDIOS Y PROYECTOS ARQUITECTONICOS</t>
  </si>
  <si>
    <t>ASISTENTE TÉCNICO DEL PROYECTO DE ANILLO VIAL</t>
  </si>
  <si>
    <t>101.-JUBILADO REINGRESO LABORAL</t>
  </si>
  <si>
    <t>DIRECTORA DE GESTION FINANCIERA</t>
  </si>
  <si>
    <t>PROMOTOR TURISTICO</t>
  </si>
  <si>
    <t>Contrato de Servicios Profesionales - Factura</t>
  </si>
  <si>
    <t>TECNICO DE COOPERACION Y CONVENIOS</t>
  </si>
  <si>
    <t>ECO. GIANNA MARITZA APOLO ORDÓÑEZ
AB. KATHERINE MARIBEL PROCEL MONTOYA</t>
  </si>
  <si>
    <t>TECNICO DE TALENTO HUMANO</t>
  </si>
  <si>
    <t>TÉCNICO EN AGUA POTABLE Y ALCANTARILLADO SANITARIO</t>
  </si>
  <si>
    <t>DIRECCIÓN GESTIÓN FINANCIERA - UNIDAD DE TALENTO HUMANO</t>
  </si>
  <si>
    <t>PRODUCTOR AUDIOVISUAL</t>
  </si>
  <si>
    <t>CONTRATO SERVICIOS TÉCNICOS</t>
  </si>
  <si>
    <t>TÉCNICO DE SEGURIDAD E HIGIENE EN EL TRABAJO</t>
  </si>
  <si>
    <t>ASISTENTE ADMINISTRATIVA - VENTANILLA ÚNICA</t>
  </si>
  <si>
    <t>MÉDICO OCUPACIONAL</t>
  </si>
  <si>
    <t>DD/MM/AAAA
30/12/2024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</si>
</sst>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4" borderId="0" xfId="0" applyFill="1"/>
    <xf numFmtId="0" fontId="13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11" fillId="4" borderId="0" xfId="0" applyFont="1" applyFill="1"/>
    <xf numFmtId="0" fontId="11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4" fillId="0" borderId="1" xfId="3" applyFont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2" fontId="12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2" fillId="4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2" fontId="12" fillId="4" borderId="2" xfId="2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horizontal="left" vertical="center" wrapText="1"/>
    </xf>
    <xf numFmtId="2" fontId="12" fillId="4" borderId="2" xfId="1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3" fontId="14" fillId="4" borderId="2" xfId="0" applyNumberFormat="1" applyFont="1" applyFill="1" applyBorder="1" applyAlignment="1">
      <alignment horizontal="left" vertical="center" wrapText="1"/>
    </xf>
    <xf numFmtId="2" fontId="12" fillId="4" borderId="2" xfId="0" applyNumberFormat="1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left" vertical="top" wrapText="1"/>
    </xf>
    <xf numFmtId="2" fontId="12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top" wrapText="1"/>
    </xf>
    <xf numFmtId="0" fontId="13" fillId="4" borderId="6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left" vertical="top" wrapText="1"/>
    </xf>
    <xf numFmtId="2" fontId="12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3" fillId="4" borderId="4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top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3" fontId="14" fillId="4" borderId="2" xfId="0" applyNumberFormat="1" applyFont="1" applyFill="1" applyBorder="1" applyAlignment="1">
      <alignment vertical="center" wrapText="1"/>
    </xf>
    <xf numFmtId="0" fontId="14" fillId="4" borderId="2" xfId="2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left" vertical="center" wrapText="1"/>
    </xf>
    <xf numFmtId="3" fontId="14" fillId="4" borderId="4" xfId="0" applyNumberFormat="1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6" fillId="4" borderId="2" xfId="0" applyNumberFormat="1" applyFont="1" applyFill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vertical="center"/>
    </xf>
    <xf numFmtId="2" fontId="2" fillId="4" borderId="2" xfId="1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horizontal="right" vertical="center" wrapText="1"/>
    </xf>
    <xf numFmtId="2" fontId="12" fillId="4" borderId="5" xfId="0" applyNumberFormat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vertical="center" wrapText="1"/>
    </xf>
    <xf numFmtId="4" fontId="12" fillId="4" borderId="2" xfId="0" applyNumberFormat="1" applyFont="1" applyFill="1" applyBorder="1" applyAlignment="1">
      <alignment horizontal="right" vertical="center" wrapText="1"/>
    </xf>
    <xf numFmtId="2" fontId="15" fillId="4" borderId="2" xfId="1" applyNumberFormat="1" applyFont="1" applyFill="1" applyBorder="1" applyAlignment="1">
      <alignment vertical="center"/>
    </xf>
    <xf numFmtId="2" fontId="15" fillId="4" borderId="5" xfId="1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0" fontId="19" fillId="6" borderId="3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3" fillId="0" borderId="3" xfId="3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 wrapText="1"/>
    </xf>
    <xf numFmtId="0" fontId="23" fillId="0" borderId="8" xfId="3" applyFont="1" applyBorder="1" applyAlignment="1" applyProtection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99"/>
      <color rgb="FFF7AFBB"/>
      <color rgb="FFCC66FF"/>
      <color rgb="FFFFCCFF"/>
      <color rgb="FFFFFF99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5"/>
  <sheetViews>
    <sheetView tabSelected="1" zoomScale="110" zoomScaleNormal="110" workbookViewId="0">
      <pane xSplit="2" ySplit="1" topLeftCell="C185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13" customWidth="1"/>
    <col min="2" max="2" width="25" style="26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5.5703125" customWidth="1"/>
    <col min="11" max="11" width="15.28515625" customWidth="1"/>
    <col min="12" max="12" width="14.28515625" customWidth="1"/>
    <col min="13" max="23" width="11.42578125" style="17" customWidth="1"/>
    <col min="243" max="243" width="6.28515625" customWidth="1"/>
    <col min="244" max="244" width="32.28515625" customWidth="1"/>
    <col min="245" max="245" width="18" customWidth="1"/>
    <col min="246" max="246" width="22" customWidth="1"/>
    <col min="247" max="247" width="17" customWidth="1"/>
    <col min="248" max="248" width="15.28515625" customWidth="1"/>
    <col min="249" max="249" width="15.85546875" customWidth="1"/>
    <col min="250" max="250" width="15.140625" customWidth="1"/>
    <col min="251" max="252" width="14.85546875" customWidth="1"/>
    <col min="253" max="253" width="13.5703125" customWidth="1"/>
    <col min="254" max="254" width="15.28515625" customWidth="1"/>
    <col min="255" max="255" width="14.28515625" customWidth="1"/>
    <col min="256" max="256" width="0" hidden="1" customWidth="1"/>
    <col min="257" max="257" width="10.140625" customWidth="1"/>
    <col min="258" max="258" width="7.5703125" customWidth="1"/>
    <col min="259" max="259" width="7.140625" customWidth="1"/>
    <col min="260" max="279" width="11.42578125" customWidth="1"/>
    <col min="499" max="499" width="6.28515625" customWidth="1"/>
    <col min="500" max="500" width="32.28515625" customWidth="1"/>
    <col min="501" max="501" width="18" customWidth="1"/>
    <col min="502" max="502" width="22" customWidth="1"/>
    <col min="503" max="503" width="17" customWidth="1"/>
    <col min="504" max="504" width="15.28515625" customWidth="1"/>
    <col min="505" max="505" width="15.85546875" customWidth="1"/>
    <col min="506" max="506" width="15.140625" customWidth="1"/>
    <col min="507" max="508" width="14.85546875" customWidth="1"/>
    <col min="509" max="509" width="13.5703125" customWidth="1"/>
    <col min="510" max="510" width="15.28515625" customWidth="1"/>
    <col min="511" max="511" width="14.28515625" customWidth="1"/>
    <col min="512" max="512" width="0" hidden="1" customWidth="1"/>
    <col min="513" max="513" width="10.140625" customWidth="1"/>
    <col min="514" max="514" width="7.5703125" customWidth="1"/>
    <col min="515" max="515" width="7.140625" customWidth="1"/>
    <col min="516" max="535" width="11.42578125" customWidth="1"/>
    <col min="755" max="755" width="6.28515625" customWidth="1"/>
    <col min="756" max="756" width="32.28515625" customWidth="1"/>
    <col min="757" max="757" width="18" customWidth="1"/>
    <col min="758" max="758" width="22" customWidth="1"/>
    <col min="759" max="759" width="17" customWidth="1"/>
    <col min="760" max="760" width="15.28515625" customWidth="1"/>
    <col min="761" max="761" width="15.85546875" customWidth="1"/>
    <col min="762" max="762" width="15.140625" customWidth="1"/>
    <col min="763" max="764" width="14.85546875" customWidth="1"/>
    <col min="765" max="765" width="13.5703125" customWidth="1"/>
    <col min="766" max="766" width="15.28515625" customWidth="1"/>
    <col min="767" max="767" width="14.28515625" customWidth="1"/>
    <col min="768" max="768" width="0" hidden="1" customWidth="1"/>
    <col min="769" max="769" width="10.140625" customWidth="1"/>
    <col min="770" max="770" width="7.5703125" customWidth="1"/>
    <col min="771" max="771" width="7.140625" customWidth="1"/>
    <col min="772" max="791" width="11.42578125" customWidth="1"/>
    <col min="1011" max="1011" width="6.28515625" customWidth="1"/>
    <col min="1012" max="1012" width="32.28515625" customWidth="1"/>
    <col min="1013" max="1013" width="18" customWidth="1"/>
    <col min="1014" max="1014" width="22" customWidth="1"/>
    <col min="1015" max="1015" width="17" customWidth="1"/>
    <col min="1016" max="1016" width="15.28515625" customWidth="1"/>
    <col min="1017" max="1017" width="15.85546875" customWidth="1"/>
    <col min="1018" max="1018" width="15.140625" customWidth="1"/>
    <col min="1019" max="1020" width="14.85546875" customWidth="1"/>
    <col min="1021" max="1021" width="13.5703125" customWidth="1"/>
    <col min="1022" max="1022" width="15.28515625" customWidth="1"/>
    <col min="1023" max="1023" width="14.28515625" customWidth="1"/>
    <col min="1024" max="1024" width="0" hidden="1" customWidth="1"/>
    <col min="1025" max="1025" width="10.140625" customWidth="1"/>
    <col min="1026" max="1026" width="7.5703125" customWidth="1"/>
    <col min="1027" max="1027" width="7.140625" customWidth="1"/>
    <col min="1028" max="1047" width="11.42578125" customWidth="1"/>
    <col min="1267" max="1267" width="6.28515625" customWidth="1"/>
    <col min="1268" max="1268" width="32.28515625" customWidth="1"/>
    <col min="1269" max="1269" width="18" customWidth="1"/>
    <col min="1270" max="1270" width="22" customWidth="1"/>
    <col min="1271" max="1271" width="17" customWidth="1"/>
    <col min="1272" max="1272" width="15.28515625" customWidth="1"/>
    <col min="1273" max="1273" width="15.85546875" customWidth="1"/>
    <col min="1274" max="1274" width="15.140625" customWidth="1"/>
    <col min="1275" max="1276" width="14.85546875" customWidth="1"/>
    <col min="1277" max="1277" width="13.5703125" customWidth="1"/>
    <col min="1278" max="1278" width="15.28515625" customWidth="1"/>
    <col min="1279" max="1279" width="14.28515625" customWidth="1"/>
    <col min="1280" max="1280" width="0" hidden="1" customWidth="1"/>
    <col min="1281" max="1281" width="10.140625" customWidth="1"/>
    <col min="1282" max="1282" width="7.5703125" customWidth="1"/>
    <col min="1283" max="1283" width="7.140625" customWidth="1"/>
    <col min="1284" max="1303" width="11.42578125" customWidth="1"/>
    <col min="1523" max="1523" width="6.28515625" customWidth="1"/>
    <col min="1524" max="1524" width="32.28515625" customWidth="1"/>
    <col min="1525" max="1525" width="18" customWidth="1"/>
    <col min="1526" max="1526" width="22" customWidth="1"/>
    <col min="1527" max="1527" width="17" customWidth="1"/>
    <col min="1528" max="1528" width="15.28515625" customWidth="1"/>
    <col min="1529" max="1529" width="15.85546875" customWidth="1"/>
    <col min="1530" max="1530" width="15.140625" customWidth="1"/>
    <col min="1531" max="1532" width="14.85546875" customWidth="1"/>
    <col min="1533" max="1533" width="13.5703125" customWidth="1"/>
    <col min="1534" max="1534" width="15.28515625" customWidth="1"/>
    <col min="1535" max="1535" width="14.28515625" customWidth="1"/>
    <col min="1536" max="1536" width="0" hidden="1" customWidth="1"/>
    <col min="1537" max="1537" width="10.140625" customWidth="1"/>
    <col min="1538" max="1538" width="7.5703125" customWidth="1"/>
    <col min="1539" max="1539" width="7.140625" customWidth="1"/>
    <col min="1540" max="1559" width="11.42578125" customWidth="1"/>
    <col min="1779" max="1779" width="6.28515625" customWidth="1"/>
    <col min="1780" max="1780" width="32.28515625" customWidth="1"/>
    <col min="1781" max="1781" width="18" customWidth="1"/>
    <col min="1782" max="1782" width="22" customWidth="1"/>
    <col min="1783" max="1783" width="17" customWidth="1"/>
    <col min="1784" max="1784" width="15.28515625" customWidth="1"/>
    <col min="1785" max="1785" width="15.85546875" customWidth="1"/>
    <col min="1786" max="1786" width="15.140625" customWidth="1"/>
    <col min="1787" max="1788" width="14.85546875" customWidth="1"/>
    <col min="1789" max="1789" width="13.5703125" customWidth="1"/>
    <col min="1790" max="1790" width="15.28515625" customWidth="1"/>
    <col min="1791" max="1791" width="14.28515625" customWidth="1"/>
    <col min="1792" max="1792" width="0" hidden="1" customWidth="1"/>
    <col min="1793" max="1793" width="10.140625" customWidth="1"/>
    <col min="1794" max="1794" width="7.5703125" customWidth="1"/>
    <col min="1795" max="1795" width="7.140625" customWidth="1"/>
    <col min="1796" max="1815" width="11.42578125" customWidth="1"/>
    <col min="2035" max="2035" width="6.28515625" customWidth="1"/>
    <col min="2036" max="2036" width="32.28515625" customWidth="1"/>
    <col min="2037" max="2037" width="18" customWidth="1"/>
    <col min="2038" max="2038" width="22" customWidth="1"/>
    <col min="2039" max="2039" width="17" customWidth="1"/>
    <col min="2040" max="2040" width="15.28515625" customWidth="1"/>
    <col min="2041" max="2041" width="15.85546875" customWidth="1"/>
    <col min="2042" max="2042" width="15.140625" customWidth="1"/>
    <col min="2043" max="2044" width="14.85546875" customWidth="1"/>
    <col min="2045" max="2045" width="13.5703125" customWidth="1"/>
    <col min="2046" max="2046" width="15.28515625" customWidth="1"/>
    <col min="2047" max="2047" width="14.28515625" customWidth="1"/>
    <col min="2048" max="2048" width="0" hidden="1" customWidth="1"/>
    <col min="2049" max="2049" width="10.140625" customWidth="1"/>
    <col min="2050" max="2050" width="7.5703125" customWidth="1"/>
    <col min="2051" max="2051" width="7.140625" customWidth="1"/>
    <col min="2052" max="2071" width="11.42578125" customWidth="1"/>
    <col min="2291" max="2291" width="6.28515625" customWidth="1"/>
    <col min="2292" max="2292" width="32.28515625" customWidth="1"/>
    <col min="2293" max="2293" width="18" customWidth="1"/>
    <col min="2294" max="2294" width="22" customWidth="1"/>
    <col min="2295" max="2295" width="17" customWidth="1"/>
    <col min="2296" max="2296" width="15.28515625" customWidth="1"/>
    <col min="2297" max="2297" width="15.85546875" customWidth="1"/>
    <col min="2298" max="2298" width="15.140625" customWidth="1"/>
    <col min="2299" max="2300" width="14.85546875" customWidth="1"/>
    <col min="2301" max="2301" width="13.5703125" customWidth="1"/>
    <col min="2302" max="2302" width="15.28515625" customWidth="1"/>
    <col min="2303" max="2303" width="14.28515625" customWidth="1"/>
    <col min="2304" max="2304" width="0" hidden="1" customWidth="1"/>
    <col min="2305" max="2305" width="10.140625" customWidth="1"/>
    <col min="2306" max="2306" width="7.5703125" customWidth="1"/>
    <col min="2307" max="2307" width="7.140625" customWidth="1"/>
    <col min="2308" max="2327" width="11.42578125" customWidth="1"/>
    <col min="2547" max="2547" width="6.28515625" customWidth="1"/>
    <col min="2548" max="2548" width="32.28515625" customWidth="1"/>
    <col min="2549" max="2549" width="18" customWidth="1"/>
    <col min="2550" max="2550" width="22" customWidth="1"/>
    <col min="2551" max="2551" width="17" customWidth="1"/>
    <col min="2552" max="2552" width="15.28515625" customWidth="1"/>
    <col min="2553" max="2553" width="15.85546875" customWidth="1"/>
    <col min="2554" max="2554" width="15.140625" customWidth="1"/>
    <col min="2555" max="2556" width="14.85546875" customWidth="1"/>
    <col min="2557" max="2557" width="13.5703125" customWidth="1"/>
    <col min="2558" max="2558" width="15.28515625" customWidth="1"/>
    <col min="2559" max="2559" width="14.28515625" customWidth="1"/>
    <col min="2560" max="2560" width="0" hidden="1" customWidth="1"/>
    <col min="2561" max="2561" width="10.140625" customWidth="1"/>
    <col min="2562" max="2562" width="7.5703125" customWidth="1"/>
    <col min="2563" max="2563" width="7.140625" customWidth="1"/>
    <col min="2564" max="2583" width="11.42578125" customWidth="1"/>
    <col min="2803" max="2803" width="6.28515625" customWidth="1"/>
    <col min="2804" max="2804" width="32.28515625" customWidth="1"/>
    <col min="2805" max="2805" width="18" customWidth="1"/>
    <col min="2806" max="2806" width="22" customWidth="1"/>
    <col min="2807" max="2807" width="17" customWidth="1"/>
    <col min="2808" max="2808" width="15.28515625" customWidth="1"/>
    <col min="2809" max="2809" width="15.85546875" customWidth="1"/>
    <col min="2810" max="2810" width="15.140625" customWidth="1"/>
    <col min="2811" max="2812" width="14.85546875" customWidth="1"/>
    <col min="2813" max="2813" width="13.5703125" customWidth="1"/>
    <col min="2814" max="2814" width="15.28515625" customWidth="1"/>
    <col min="2815" max="2815" width="14.28515625" customWidth="1"/>
    <col min="2816" max="2816" width="0" hidden="1" customWidth="1"/>
    <col min="2817" max="2817" width="10.140625" customWidth="1"/>
    <col min="2818" max="2818" width="7.5703125" customWidth="1"/>
    <col min="2819" max="2819" width="7.140625" customWidth="1"/>
    <col min="2820" max="2839" width="11.42578125" customWidth="1"/>
    <col min="3059" max="3059" width="6.28515625" customWidth="1"/>
    <col min="3060" max="3060" width="32.28515625" customWidth="1"/>
    <col min="3061" max="3061" width="18" customWidth="1"/>
    <col min="3062" max="3062" width="22" customWidth="1"/>
    <col min="3063" max="3063" width="17" customWidth="1"/>
    <col min="3064" max="3064" width="15.28515625" customWidth="1"/>
    <col min="3065" max="3065" width="15.85546875" customWidth="1"/>
    <col min="3066" max="3066" width="15.140625" customWidth="1"/>
    <col min="3067" max="3068" width="14.85546875" customWidth="1"/>
    <col min="3069" max="3069" width="13.5703125" customWidth="1"/>
    <col min="3070" max="3070" width="15.28515625" customWidth="1"/>
    <col min="3071" max="3071" width="14.28515625" customWidth="1"/>
    <col min="3072" max="3072" width="0" hidden="1" customWidth="1"/>
    <col min="3073" max="3073" width="10.140625" customWidth="1"/>
    <col min="3074" max="3074" width="7.5703125" customWidth="1"/>
    <col min="3075" max="3075" width="7.140625" customWidth="1"/>
    <col min="3076" max="3095" width="11.42578125" customWidth="1"/>
    <col min="3315" max="3315" width="6.28515625" customWidth="1"/>
    <col min="3316" max="3316" width="32.28515625" customWidth="1"/>
    <col min="3317" max="3317" width="18" customWidth="1"/>
    <col min="3318" max="3318" width="22" customWidth="1"/>
    <col min="3319" max="3319" width="17" customWidth="1"/>
    <col min="3320" max="3320" width="15.28515625" customWidth="1"/>
    <col min="3321" max="3321" width="15.85546875" customWidth="1"/>
    <col min="3322" max="3322" width="15.140625" customWidth="1"/>
    <col min="3323" max="3324" width="14.85546875" customWidth="1"/>
    <col min="3325" max="3325" width="13.5703125" customWidth="1"/>
    <col min="3326" max="3326" width="15.28515625" customWidth="1"/>
    <col min="3327" max="3327" width="14.28515625" customWidth="1"/>
    <col min="3328" max="3328" width="0" hidden="1" customWidth="1"/>
    <col min="3329" max="3329" width="10.140625" customWidth="1"/>
    <col min="3330" max="3330" width="7.5703125" customWidth="1"/>
    <col min="3331" max="3331" width="7.140625" customWidth="1"/>
    <col min="3332" max="3351" width="11.42578125" customWidth="1"/>
    <col min="3571" max="3571" width="6.28515625" customWidth="1"/>
    <col min="3572" max="3572" width="32.28515625" customWidth="1"/>
    <col min="3573" max="3573" width="18" customWidth="1"/>
    <col min="3574" max="3574" width="22" customWidth="1"/>
    <col min="3575" max="3575" width="17" customWidth="1"/>
    <col min="3576" max="3576" width="15.28515625" customWidth="1"/>
    <col min="3577" max="3577" width="15.85546875" customWidth="1"/>
    <col min="3578" max="3578" width="15.140625" customWidth="1"/>
    <col min="3579" max="3580" width="14.85546875" customWidth="1"/>
    <col min="3581" max="3581" width="13.5703125" customWidth="1"/>
    <col min="3582" max="3582" width="15.28515625" customWidth="1"/>
    <col min="3583" max="3583" width="14.28515625" customWidth="1"/>
    <col min="3584" max="3584" width="0" hidden="1" customWidth="1"/>
    <col min="3585" max="3585" width="10.140625" customWidth="1"/>
    <col min="3586" max="3586" width="7.5703125" customWidth="1"/>
    <col min="3587" max="3587" width="7.140625" customWidth="1"/>
    <col min="3588" max="3607" width="11.42578125" customWidth="1"/>
    <col min="3827" max="3827" width="6.28515625" customWidth="1"/>
    <col min="3828" max="3828" width="32.28515625" customWidth="1"/>
    <col min="3829" max="3829" width="18" customWidth="1"/>
    <col min="3830" max="3830" width="22" customWidth="1"/>
    <col min="3831" max="3831" width="17" customWidth="1"/>
    <col min="3832" max="3832" width="15.28515625" customWidth="1"/>
    <col min="3833" max="3833" width="15.85546875" customWidth="1"/>
    <col min="3834" max="3834" width="15.140625" customWidth="1"/>
    <col min="3835" max="3836" width="14.85546875" customWidth="1"/>
    <col min="3837" max="3837" width="13.5703125" customWidth="1"/>
    <col min="3838" max="3838" width="15.28515625" customWidth="1"/>
    <col min="3839" max="3839" width="14.28515625" customWidth="1"/>
    <col min="3840" max="3840" width="0" hidden="1" customWidth="1"/>
    <col min="3841" max="3841" width="10.140625" customWidth="1"/>
    <col min="3842" max="3842" width="7.5703125" customWidth="1"/>
    <col min="3843" max="3843" width="7.140625" customWidth="1"/>
    <col min="3844" max="3863" width="11.42578125" customWidth="1"/>
    <col min="4083" max="4083" width="6.28515625" customWidth="1"/>
    <col min="4084" max="4084" width="32.28515625" customWidth="1"/>
    <col min="4085" max="4085" width="18" customWidth="1"/>
    <col min="4086" max="4086" width="22" customWidth="1"/>
    <col min="4087" max="4087" width="17" customWidth="1"/>
    <col min="4088" max="4088" width="15.28515625" customWidth="1"/>
    <col min="4089" max="4089" width="15.85546875" customWidth="1"/>
    <col min="4090" max="4090" width="15.140625" customWidth="1"/>
    <col min="4091" max="4092" width="14.85546875" customWidth="1"/>
    <col min="4093" max="4093" width="13.5703125" customWidth="1"/>
    <col min="4094" max="4094" width="15.28515625" customWidth="1"/>
    <col min="4095" max="4095" width="14.28515625" customWidth="1"/>
    <col min="4096" max="4096" width="0" hidden="1" customWidth="1"/>
    <col min="4097" max="4097" width="10.140625" customWidth="1"/>
    <col min="4098" max="4098" width="7.5703125" customWidth="1"/>
    <col min="4099" max="4099" width="7.140625" customWidth="1"/>
    <col min="4100" max="4119" width="11.42578125" customWidth="1"/>
    <col min="4339" max="4339" width="6.28515625" customWidth="1"/>
    <col min="4340" max="4340" width="32.28515625" customWidth="1"/>
    <col min="4341" max="4341" width="18" customWidth="1"/>
    <col min="4342" max="4342" width="22" customWidth="1"/>
    <col min="4343" max="4343" width="17" customWidth="1"/>
    <col min="4344" max="4344" width="15.28515625" customWidth="1"/>
    <col min="4345" max="4345" width="15.85546875" customWidth="1"/>
    <col min="4346" max="4346" width="15.140625" customWidth="1"/>
    <col min="4347" max="4348" width="14.85546875" customWidth="1"/>
    <col min="4349" max="4349" width="13.5703125" customWidth="1"/>
    <col min="4350" max="4350" width="15.28515625" customWidth="1"/>
    <col min="4351" max="4351" width="14.28515625" customWidth="1"/>
    <col min="4352" max="4352" width="0" hidden="1" customWidth="1"/>
    <col min="4353" max="4353" width="10.140625" customWidth="1"/>
    <col min="4354" max="4354" width="7.5703125" customWidth="1"/>
    <col min="4355" max="4355" width="7.140625" customWidth="1"/>
    <col min="4356" max="4375" width="11.42578125" customWidth="1"/>
    <col min="4595" max="4595" width="6.28515625" customWidth="1"/>
    <col min="4596" max="4596" width="32.28515625" customWidth="1"/>
    <col min="4597" max="4597" width="18" customWidth="1"/>
    <col min="4598" max="4598" width="22" customWidth="1"/>
    <col min="4599" max="4599" width="17" customWidth="1"/>
    <col min="4600" max="4600" width="15.28515625" customWidth="1"/>
    <col min="4601" max="4601" width="15.85546875" customWidth="1"/>
    <col min="4602" max="4602" width="15.140625" customWidth="1"/>
    <col min="4603" max="4604" width="14.85546875" customWidth="1"/>
    <col min="4605" max="4605" width="13.5703125" customWidth="1"/>
    <col min="4606" max="4606" width="15.28515625" customWidth="1"/>
    <col min="4607" max="4607" width="14.28515625" customWidth="1"/>
    <col min="4608" max="4608" width="0" hidden="1" customWidth="1"/>
    <col min="4609" max="4609" width="10.140625" customWidth="1"/>
    <col min="4610" max="4610" width="7.5703125" customWidth="1"/>
    <col min="4611" max="4611" width="7.140625" customWidth="1"/>
    <col min="4612" max="4631" width="11.42578125" customWidth="1"/>
    <col min="4851" max="4851" width="6.28515625" customWidth="1"/>
    <col min="4852" max="4852" width="32.28515625" customWidth="1"/>
    <col min="4853" max="4853" width="18" customWidth="1"/>
    <col min="4854" max="4854" width="22" customWidth="1"/>
    <col min="4855" max="4855" width="17" customWidth="1"/>
    <col min="4856" max="4856" width="15.28515625" customWidth="1"/>
    <col min="4857" max="4857" width="15.85546875" customWidth="1"/>
    <col min="4858" max="4858" width="15.140625" customWidth="1"/>
    <col min="4859" max="4860" width="14.85546875" customWidth="1"/>
    <col min="4861" max="4861" width="13.5703125" customWidth="1"/>
    <col min="4862" max="4862" width="15.28515625" customWidth="1"/>
    <col min="4863" max="4863" width="14.28515625" customWidth="1"/>
    <col min="4864" max="4864" width="0" hidden="1" customWidth="1"/>
    <col min="4865" max="4865" width="10.140625" customWidth="1"/>
    <col min="4866" max="4866" width="7.5703125" customWidth="1"/>
    <col min="4867" max="4867" width="7.140625" customWidth="1"/>
    <col min="4868" max="4887" width="11.42578125" customWidth="1"/>
    <col min="5107" max="5107" width="6.28515625" customWidth="1"/>
    <col min="5108" max="5108" width="32.28515625" customWidth="1"/>
    <col min="5109" max="5109" width="18" customWidth="1"/>
    <col min="5110" max="5110" width="22" customWidth="1"/>
    <col min="5111" max="5111" width="17" customWidth="1"/>
    <col min="5112" max="5112" width="15.28515625" customWidth="1"/>
    <col min="5113" max="5113" width="15.85546875" customWidth="1"/>
    <col min="5114" max="5114" width="15.140625" customWidth="1"/>
    <col min="5115" max="5116" width="14.85546875" customWidth="1"/>
    <col min="5117" max="5117" width="13.5703125" customWidth="1"/>
    <col min="5118" max="5118" width="15.28515625" customWidth="1"/>
    <col min="5119" max="5119" width="14.28515625" customWidth="1"/>
    <col min="5120" max="5120" width="0" hidden="1" customWidth="1"/>
    <col min="5121" max="5121" width="10.140625" customWidth="1"/>
    <col min="5122" max="5122" width="7.5703125" customWidth="1"/>
    <col min="5123" max="5123" width="7.140625" customWidth="1"/>
    <col min="5124" max="5143" width="11.42578125" customWidth="1"/>
    <col min="5363" max="5363" width="6.28515625" customWidth="1"/>
    <col min="5364" max="5364" width="32.28515625" customWidth="1"/>
    <col min="5365" max="5365" width="18" customWidth="1"/>
    <col min="5366" max="5366" width="22" customWidth="1"/>
    <col min="5367" max="5367" width="17" customWidth="1"/>
    <col min="5368" max="5368" width="15.28515625" customWidth="1"/>
    <col min="5369" max="5369" width="15.85546875" customWidth="1"/>
    <col min="5370" max="5370" width="15.140625" customWidth="1"/>
    <col min="5371" max="5372" width="14.85546875" customWidth="1"/>
    <col min="5373" max="5373" width="13.5703125" customWidth="1"/>
    <col min="5374" max="5374" width="15.28515625" customWidth="1"/>
    <col min="5375" max="5375" width="14.28515625" customWidth="1"/>
    <col min="5376" max="5376" width="0" hidden="1" customWidth="1"/>
    <col min="5377" max="5377" width="10.140625" customWidth="1"/>
    <col min="5378" max="5378" width="7.5703125" customWidth="1"/>
    <col min="5379" max="5379" width="7.140625" customWidth="1"/>
    <col min="5380" max="5399" width="11.42578125" customWidth="1"/>
    <col min="5619" max="5619" width="6.28515625" customWidth="1"/>
    <col min="5620" max="5620" width="32.28515625" customWidth="1"/>
    <col min="5621" max="5621" width="18" customWidth="1"/>
    <col min="5622" max="5622" width="22" customWidth="1"/>
    <col min="5623" max="5623" width="17" customWidth="1"/>
    <col min="5624" max="5624" width="15.28515625" customWidth="1"/>
    <col min="5625" max="5625" width="15.85546875" customWidth="1"/>
    <col min="5626" max="5626" width="15.140625" customWidth="1"/>
    <col min="5627" max="5628" width="14.85546875" customWidth="1"/>
    <col min="5629" max="5629" width="13.5703125" customWidth="1"/>
    <col min="5630" max="5630" width="15.28515625" customWidth="1"/>
    <col min="5631" max="5631" width="14.28515625" customWidth="1"/>
    <col min="5632" max="5632" width="0" hidden="1" customWidth="1"/>
    <col min="5633" max="5633" width="10.140625" customWidth="1"/>
    <col min="5634" max="5634" width="7.5703125" customWidth="1"/>
    <col min="5635" max="5635" width="7.140625" customWidth="1"/>
    <col min="5636" max="5655" width="11.42578125" customWidth="1"/>
    <col min="5875" max="5875" width="6.28515625" customWidth="1"/>
    <col min="5876" max="5876" width="32.28515625" customWidth="1"/>
    <col min="5877" max="5877" width="18" customWidth="1"/>
    <col min="5878" max="5878" width="22" customWidth="1"/>
    <col min="5879" max="5879" width="17" customWidth="1"/>
    <col min="5880" max="5880" width="15.28515625" customWidth="1"/>
    <col min="5881" max="5881" width="15.85546875" customWidth="1"/>
    <col min="5882" max="5882" width="15.140625" customWidth="1"/>
    <col min="5883" max="5884" width="14.85546875" customWidth="1"/>
    <col min="5885" max="5885" width="13.5703125" customWidth="1"/>
    <col min="5886" max="5886" width="15.28515625" customWidth="1"/>
    <col min="5887" max="5887" width="14.28515625" customWidth="1"/>
    <col min="5888" max="5888" width="0" hidden="1" customWidth="1"/>
    <col min="5889" max="5889" width="10.140625" customWidth="1"/>
    <col min="5890" max="5890" width="7.5703125" customWidth="1"/>
    <col min="5891" max="5891" width="7.140625" customWidth="1"/>
    <col min="5892" max="5911" width="11.42578125" customWidth="1"/>
    <col min="6131" max="6131" width="6.28515625" customWidth="1"/>
    <col min="6132" max="6132" width="32.28515625" customWidth="1"/>
    <col min="6133" max="6133" width="18" customWidth="1"/>
    <col min="6134" max="6134" width="22" customWidth="1"/>
    <col min="6135" max="6135" width="17" customWidth="1"/>
    <col min="6136" max="6136" width="15.28515625" customWidth="1"/>
    <col min="6137" max="6137" width="15.85546875" customWidth="1"/>
    <col min="6138" max="6138" width="15.140625" customWidth="1"/>
    <col min="6139" max="6140" width="14.85546875" customWidth="1"/>
    <col min="6141" max="6141" width="13.5703125" customWidth="1"/>
    <col min="6142" max="6142" width="15.28515625" customWidth="1"/>
    <col min="6143" max="6143" width="14.28515625" customWidth="1"/>
    <col min="6144" max="6144" width="0" hidden="1" customWidth="1"/>
    <col min="6145" max="6145" width="10.140625" customWidth="1"/>
    <col min="6146" max="6146" width="7.5703125" customWidth="1"/>
    <col min="6147" max="6147" width="7.140625" customWidth="1"/>
    <col min="6148" max="6167" width="11.42578125" customWidth="1"/>
    <col min="6387" max="6387" width="6.28515625" customWidth="1"/>
    <col min="6388" max="6388" width="32.28515625" customWidth="1"/>
    <col min="6389" max="6389" width="18" customWidth="1"/>
    <col min="6390" max="6390" width="22" customWidth="1"/>
    <col min="6391" max="6391" width="17" customWidth="1"/>
    <col min="6392" max="6392" width="15.28515625" customWidth="1"/>
    <col min="6393" max="6393" width="15.85546875" customWidth="1"/>
    <col min="6394" max="6394" width="15.140625" customWidth="1"/>
    <col min="6395" max="6396" width="14.85546875" customWidth="1"/>
    <col min="6397" max="6397" width="13.5703125" customWidth="1"/>
    <col min="6398" max="6398" width="15.28515625" customWidth="1"/>
    <col min="6399" max="6399" width="14.28515625" customWidth="1"/>
    <col min="6400" max="6400" width="0" hidden="1" customWidth="1"/>
    <col min="6401" max="6401" width="10.140625" customWidth="1"/>
    <col min="6402" max="6402" width="7.5703125" customWidth="1"/>
    <col min="6403" max="6403" width="7.140625" customWidth="1"/>
    <col min="6404" max="6423" width="11.42578125" customWidth="1"/>
    <col min="6643" max="6643" width="6.28515625" customWidth="1"/>
    <col min="6644" max="6644" width="32.28515625" customWidth="1"/>
    <col min="6645" max="6645" width="18" customWidth="1"/>
    <col min="6646" max="6646" width="22" customWidth="1"/>
    <col min="6647" max="6647" width="17" customWidth="1"/>
    <col min="6648" max="6648" width="15.28515625" customWidth="1"/>
    <col min="6649" max="6649" width="15.85546875" customWidth="1"/>
    <col min="6650" max="6650" width="15.140625" customWidth="1"/>
    <col min="6651" max="6652" width="14.85546875" customWidth="1"/>
    <col min="6653" max="6653" width="13.5703125" customWidth="1"/>
    <col min="6654" max="6654" width="15.28515625" customWidth="1"/>
    <col min="6655" max="6655" width="14.28515625" customWidth="1"/>
    <col min="6656" max="6656" width="0" hidden="1" customWidth="1"/>
    <col min="6657" max="6657" width="10.140625" customWidth="1"/>
    <col min="6658" max="6658" width="7.5703125" customWidth="1"/>
    <col min="6659" max="6659" width="7.140625" customWidth="1"/>
    <col min="6660" max="6679" width="11.42578125" customWidth="1"/>
    <col min="6899" max="6899" width="6.28515625" customWidth="1"/>
    <col min="6900" max="6900" width="32.28515625" customWidth="1"/>
    <col min="6901" max="6901" width="18" customWidth="1"/>
    <col min="6902" max="6902" width="22" customWidth="1"/>
    <col min="6903" max="6903" width="17" customWidth="1"/>
    <col min="6904" max="6904" width="15.28515625" customWidth="1"/>
    <col min="6905" max="6905" width="15.85546875" customWidth="1"/>
    <col min="6906" max="6906" width="15.140625" customWidth="1"/>
    <col min="6907" max="6908" width="14.85546875" customWidth="1"/>
    <col min="6909" max="6909" width="13.5703125" customWidth="1"/>
    <col min="6910" max="6910" width="15.28515625" customWidth="1"/>
    <col min="6911" max="6911" width="14.28515625" customWidth="1"/>
    <col min="6912" max="6912" width="0" hidden="1" customWidth="1"/>
    <col min="6913" max="6913" width="10.140625" customWidth="1"/>
    <col min="6914" max="6914" width="7.5703125" customWidth="1"/>
    <col min="6915" max="6915" width="7.140625" customWidth="1"/>
    <col min="6916" max="6935" width="11.42578125" customWidth="1"/>
    <col min="7155" max="7155" width="6.28515625" customWidth="1"/>
    <col min="7156" max="7156" width="32.28515625" customWidth="1"/>
    <col min="7157" max="7157" width="18" customWidth="1"/>
    <col min="7158" max="7158" width="22" customWidth="1"/>
    <col min="7159" max="7159" width="17" customWidth="1"/>
    <col min="7160" max="7160" width="15.28515625" customWidth="1"/>
    <col min="7161" max="7161" width="15.85546875" customWidth="1"/>
    <col min="7162" max="7162" width="15.140625" customWidth="1"/>
    <col min="7163" max="7164" width="14.85546875" customWidth="1"/>
    <col min="7165" max="7165" width="13.5703125" customWidth="1"/>
    <col min="7166" max="7166" width="15.28515625" customWidth="1"/>
    <col min="7167" max="7167" width="14.28515625" customWidth="1"/>
    <col min="7168" max="7168" width="0" hidden="1" customWidth="1"/>
    <col min="7169" max="7169" width="10.140625" customWidth="1"/>
    <col min="7170" max="7170" width="7.5703125" customWidth="1"/>
    <col min="7171" max="7171" width="7.140625" customWidth="1"/>
    <col min="7172" max="7191" width="11.42578125" customWidth="1"/>
    <col min="7411" max="7411" width="6.28515625" customWidth="1"/>
    <col min="7412" max="7412" width="32.28515625" customWidth="1"/>
    <col min="7413" max="7413" width="18" customWidth="1"/>
    <col min="7414" max="7414" width="22" customWidth="1"/>
    <col min="7415" max="7415" width="17" customWidth="1"/>
    <col min="7416" max="7416" width="15.28515625" customWidth="1"/>
    <col min="7417" max="7417" width="15.85546875" customWidth="1"/>
    <col min="7418" max="7418" width="15.140625" customWidth="1"/>
    <col min="7419" max="7420" width="14.85546875" customWidth="1"/>
    <col min="7421" max="7421" width="13.5703125" customWidth="1"/>
    <col min="7422" max="7422" width="15.28515625" customWidth="1"/>
    <col min="7423" max="7423" width="14.28515625" customWidth="1"/>
    <col min="7424" max="7424" width="0" hidden="1" customWidth="1"/>
    <col min="7425" max="7425" width="10.140625" customWidth="1"/>
    <col min="7426" max="7426" width="7.5703125" customWidth="1"/>
    <col min="7427" max="7427" width="7.140625" customWidth="1"/>
    <col min="7428" max="7447" width="11.42578125" customWidth="1"/>
    <col min="7667" max="7667" width="6.28515625" customWidth="1"/>
    <col min="7668" max="7668" width="32.28515625" customWidth="1"/>
    <col min="7669" max="7669" width="18" customWidth="1"/>
    <col min="7670" max="7670" width="22" customWidth="1"/>
    <col min="7671" max="7671" width="17" customWidth="1"/>
    <col min="7672" max="7672" width="15.28515625" customWidth="1"/>
    <col min="7673" max="7673" width="15.85546875" customWidth="1"/>
    <col min="7674" max="7674" width="15.140625" customWidth="1"/>
    <col min="7675" max="7676" width="14.85546875" customWidth="1"/>
    <col min="7677" max="7677" width="13.5703125" customWidth="1"/>
    <col min="7678" max="7678" width="15.28515625" customWidth="1"/>
    <col min="7679" max="7679" width="14.28515625" customWidth="1"/>
    <col min="7680" max="7680" width="0" hidden="1" customWidth="1"/>
    <col min="7681" max="7681" width="10.140625" customWidth="1"/>
    <col min="7682" max="7682" width="7.5703125" customWidth="1"/>
    <col min="7683" max="7683" width="7.140625" customWidth="1"/>
    <col min="7684" max="7703" width="11.42578125" customWidth="1"/>
    <col min="7923" max="7923" width="6.28515625" customWidth="1"/>
    <col min="7924" max="7924" width="32.28515625" customWidth="1"/>
    <col min="7925" max="7925" width="18" customWidth="1"/>
    <col min="7926" max="7926" width="22" customWidth="1"/>
    <col min="7927" max="7927" width="17" customWidth="1"/>
    <col min="7928" max="7928" width="15.28515625" customWidth="1"/>
    <col min="7929" max="7929" width="15.85546875" customWidth="1"/>
    <col min="7930" max="7930" width="15.140625" customWidth="1"/>
    <col min="7931" max="7932" width="14.85546875" customWidth="1"/>
    <col min="7933" max="7933" width="13.5703125" customWidth="1"/>
    <col min="7934" max="7934" width="15.28515625" customWidth="1"/>
    <col min="7935" max="7935" width="14.28515625" customWidth="1"/>
    <col min="7936" max="7936" width="0" hidden="1" customWidth="1"/>
    <col min="7937" max="7937" width="10.140625" customWidth="1"/>
    <col min="7938" max="7938" width="7.5703125" customWidth="1"/>
    <col min="7939" max="7939" width="7.140625" customWidth="1"/>
    <col min="7940" max="7959" width="11.42578125" customWidth="1"/>
    <col min="8179" max="8179" width="6.28515625" customWidth="1"/>
    <col min="8180" max="8180" width="32.28515625" customWidth="1"/>
    <col min="8181" max="8181" width="18" customWidth="1"/>
    <col min="8182" max="8182" width="22" customWidth="1"/>
    <col min="8183" max="8183" width="17" customWidth="1"/>
    <col min="8184" max="8184" width="15.28515625" customWidth="1"/>
    <col min="8185" max="8185" width="15.85546875" customWidth="1"/>
    <col min="8186" max="8186" width="15.140625" customWidth="1"/>
    <col min="8187" max="8188" width="14.85546875" customWidth="1"/>
    <col min="8189" max="8189" width="13.5703125" customWidth="1"/>
    <col min="8190" max="8190" width="15.28515625" customWidth="1"/>
    <col min="8191" max="8191" width="14.28515625" customWidth="1"/>
    <col min="8192" max="8192" width="0" hidden="1" customWidth="1"/>
    <col min="8193" max="8193" width="10.140625" customWidth="1"/>
    <col min="8194" max="8194" width="7.5703125" customWidth="1"/>
    <col min="8195" max="8195" width="7.140625" customWidth="1"/>
    <col min="8196" max="8215" width="11.42578125" customWidth="1"/>
    <col min="8435" max="8435" width="6.28515625" customWidth="1"/>
    <col min="8436" max="8436" width="32.28515625" customWidth="1"/>
    <col min="8437" max="8437" width="18" customWidth="1"/>
    <col min="8438" max="8438" width="22" customWidth="1"/>
    <col min="8439" max="8439" width="17" customWidth="1"/>
    <col min="8440" max="8440" width="15.28515625" customWidth="1"/>
    <col min="8441" max="8441" width="15.85546875" customWidth="1"/>
    <col min="8442" max="8442" width="15.140625" customWidth="1"/>
    <col min="8443" max="8444" width="14.85546875" customWidth="1"/>
    <col min="8445" max="8445" width="13.5703125" customWidth="1"/>
    <col min="8446" max="8446" width="15.28515625" customWidth="1"/>
    <col min="8447" max="8447" width="14.28515625" customWidth="1"/>
    <col min="8448" max="8448" width="0" hidden="1" customWidth="1"/>
    <col min="8449" max="8449" width="10.140625" customWidth="1"/>
    <col min="8450" max="8450" width="7.5703125" customWidth="1"/>
    <col min="8451" max="8451" width="7.140625" customWidth="1"/>
    <col min="8452" max="8471" width="11.42578125" customWidth="1"/>
    <col min="8691" max="8691" width="6.28515625" customWidth="1"/>
    <col min="8692" max="8692" width="32.28515625" customWidth="1"/>
    <col min="8693" max="8693" width="18" customWidth="1"/>
    <col min="8694" max="8694" width="22" customWidth="1"/>
    <col min="8695" max="8695" width="17" customWidth="1"/>
    <col min="8696" max="8696" width="15.28515625" customWidth="1"/>
    <col min="8697" max="8697" width="15.85546875" customWidth="1"/>
    <col min="8698" max="8698" width="15.140625" customWidth="1"/>
    <col min="8699" max="8700" width="14.85546875" customWidth="1"/>
    <col min="8701" max="8701" width="13.5703125" customWidth="1"/>
    <col min="8702" max="8702" width="15.28515625" customWidth="1"/>
    <col min="8703" max="8703" width="14.28515625" customWidth="1"/>
    <col min="8704" max="8704" width="0" hidden="1" customWidth="1"/>
    <col min="8705" max="8705" width="10.140625" customWidth="1"/>
    <col min="8706" max="8706" width="7.5703125" customWidth="1"/>
    <col min="8707" max="8707" width="7.140625" customWidth="1"/>
    <col min="8708" max="8727" width="11.42578125" customWidth="1"/>
    <col min="8947" max="8947" width="6.28515625" customWidth="1"/>
    <col min="8948" max="8948" width="32.28515625" customWidth="1"/>
    <col min="8949" max="8949" width="18" customWidth="1"/>
    <col min="8950" max="8950" width="22" customWidth="1"/>
    <col min="8951" max="8951" width="17" customWidth="1"/>
    <col min="8952" max="8952" width="15.28515625" customWidth="1"/>
    <col min="8953" max="8953" width="15.85546875" customWidth="1"/>
    <col min="8954" max="8954" width="15.140625" customWidth="1"/>
    <col min="8955" max="8956" width="14.85546875" customWidth="1"/>
    <col min="8957" max="8957" width="13.5703125" customWidth="1"/>
    <col min="8958" max="8958" width="15.28515625" customWidth="1"/>
    <col min="8959" max="8959" width="14.28515625" customWidth="1"/>
    <col min="8960" max="8960" width="0" hidden="1" customWidth="1"/>
    <col min="8961" max="8961" width="10.140625" customWidth="1"/>
    <col min="8962" max="8962" width="7.5703125" customWidth="1"/>
    <col min="8963" max="8963" width="7.140625" customWidth="1"/>
    <col min="8964" max="8983" width="11.42578125" customWidth="1"/>
    <col min="9203" max="9203" width="6.28515625" customWidth="1"/>
    <col min="9204" max="9204" width="32.28515625" customWidth="1"/>
    <col min="9205" max="9205" width="18" customWidth="1"/>
    <col min="9206" max="9206" width="22" customWidth="1"/>
    <col min="9207" max="9207" width="17" customWidth="1"/>
    <col min="9208" max="9208" width="15.28515625" customWidth="1"/>
    <col min="9209" max="9209" width="15.85546875" customWidth="1"/>
    <col min="9210" max="9210" width="15.140625" customWidth="1"/>
    <col min="9211" max="9212" width="14.85546875" customWidth="1"/>
    <col min="9213" max="9213" width="13.5703125" customWidth="1"/>
    <col min="9214" max="9214" width="15.28515625" customWidth="1"/>
    <col min="9215" max="9215" width="14.28515625" customWidth="1"/>
    <col min="9216" max="9216" width="0" hidden="1" customWidth="1"/>
    <col min="9217" max="9217" width="10.140625" customWidth="1"/>
    <col min="9218" max="9218" width="7.5703125" customWidth="1"/>
    <col min="9219" max="9219" width="7.140625" customWidth="1"/>
    <col min="9220" max="9239" width="11.42578125" customWidth="1"/>
    <col min="9459" max="9459" width="6.28515625" customWidth="1"/>
    <col min="9460" max="9460" width="32.28515625" customWidth="1"/>
    <col min="9461" max="9461" width="18" customWidth="1"/>
    <col min="9462" max="9462" width="22" customWidth="1"/>
    <col min="9463" max="9463" width="17" customWidth="1"/>
    <col min="9464" max="9464" width="15.28515625" customWidth="1"/>
    <col min="9465" max="9465" width="15.85546875" customWidth="1"/>
    <col min="9466" max="9466" width="15.140625" customWidth="1"/>
    <col min="9467" max="9468" width="14.85546875" customWidth="1"/>
    <col min="9469" max="9469" width="13.5703125" customWidth="1"/>
    <col min="9470" max="9470" width="15.28515625" customWidth="1"/>
    <col min="9471" max="9471" width="14.28515625" customWidth="1"/>
    <col min="9472" max="9472" width="0" hidden="1" customWidth="1"/>
    <col min="9473" max="9473" width="10.140625" customWidth="1"/>
    <col min="9474" max="9474" width="7.5703125" customWidth="1"/>
    <col min="9475" max="9475" width="7.140625" customWidth="1"/>
    <col min="9476" max="9495" width="11.42578125" customWidth="1"/>
    <col min="9715" max="9715" width="6.28515625" customWidth="1"/>
    <col min="9716" max="9716" width="32.28515625" customWidth="1"/>
    <col min="9717" max="9717" width="18" customWidth="1"/>
    <col min="9718" max="9718" width="22" customWidth="1"/>
    <col min="9719" max="9719" width="17" customWidth="1"/>
    <col min="9720" max="9720" width="15.28515625" customWidth="1"/>
    <col min="9721" max="9721" width="15.85546875" customWidth="1"/>
    <col min="9722" max="9722" width="15.140625" customWidth="1"/>
    <col min="9723" max="9724" width="14.85546875" customWidth="1"/>
    <col min="9725" max="9725" width="13.5703125" customWidth="1"/>
    <col min="9726" max="9726" width="15.28515625" customWidth="1"/>
    <col min="9727" max="9727" width="14.28515625" customWidth="1"/>
    <col min="9728" max="9728" width="0" hidden="1" customWidth="1"/>
    <col min="9729" max="9729" width="10.140625" customWidth="1"/>
    <col min="9730" max="9730" width="7.5703125" customWidth="1"/>
    <col min="9731" max="9731" width="7.140625" customWidth="1"/>
    <col min="9732" max="9751" width="11.42578125" customWidth="1"/>
    <col min="9971" max="9971" width="6.28515625" customWidth="1"/>
    <col min="9972" max="9972" width="32.28515625" customWidth="1"/>
    <col min="9973" max="9973" width="18" customWidth="1"/>
    <col min="9974" max="9974" width="22" customWidth="1"/>
    <col min="9975" max="9975" width="17" customWidth="1"/>
    <col min="9976" max="9976" width="15.28515625" customWidth="1"/>
    <col min="9977" max="9977" width="15.85546875" customWidth="1"/>
    <col min="9978" max="9978" width="15.140625" customWidth="1"/>
    <col min="9979" max="9980" width="14.85546875" customWidth="1"/>
    <col min="9981" max="9981" width="13.5703125" customWidth="1"/>
    <col min="9982" max="9982" width="15.28515625" customWidth="1"/>
    <col min="9983" max="9983" width="14.28515625" customWidth="1"/>
    <col min="9984" max="9984" width="0" hidden="1" customWidth="1"/>
    <col min="9985" max="9985" width="10.140625" customWidth="1"/>
    <col min="9986" max="9986" width="7.5703125" customWidth="1"/>
    <col min="9987" max="9987" width="7.140625" customWidth="1"/>
    <col min="9988" max="10007" width="11.42578125" customWidth="1"/>
    <col min="10227" max="10227" width="6.28515625" customWidth="1"/>
    <col min="10228" max="10228" width="32.28515625" customWidth="1"/>
    <col min="10229" max="10229" width="18" customWidth="1"/>
    <col min="10230" max="10230" width="22" customWidth="1"/>
    <col min="10231" max="10231" width="17" customWidth="1"/>
    <col min="10232" max="10232" width="15.28515625" customWidth="1"/>
    <col min="10233" max="10233" width="15.85546875" customWidth="1"/>
    <col min="10234" max="10234" width="15.140625" customWidth="1"/>
    <col min="10235" max="10236" width="14.85546875" customWidth="1"/>
    <col min="10237" max="10237" width="13.5703125" customWidth="1"/>
    <col min="10238" max="10238" width="15.28515625" customWidth="1"/>
    <col min="10239" max="10239" width="14.28515625" customWidth="1"/>
    <col min="10240" max="10240" width="0" hidden="1" customWidth="1"/>
    <col min="10241" max="10241" width="10.140625" customWidth="1"/>
    <col min="10242" max="10242" width="7.5703125" customWidth="1"/>
    <col min="10243" max="10243" width="7.140625" customWidth="1"/>
    <col min="10244" max="10263" width="11.42578125" customWidth="1"/>
    <col min="10483" max="10483" width="6.28515625" customWidth="1"/>
    <col min="10484" max="10484" width="32.28515625" customWidth="1"/>
    <col min="10485" max="10485" width="18" customWidth="1"/>
    <col min="10486" max="10486" width="22" customWidth="1"/>
    <col min="10487" max="10487" width="17" customWidth="1"/>
    <col min="10488" max="10488" width="15.28515625" customWidth="1"/>
    <col min="10489" max="10489" width="15.85546875" customWidth="1"/>
    <col min="10490" max="10490" width="15.140625" customWidth="1"/>
    <col min="10491" max="10492" width="14.85546875" customWidth="1"/>
    <col min="10493" max="10493" width="13.5703125" customWidth="1"/>
    <col min="10494" max="10494" width="15.28515625" customWidth="1"/>
    <col min="10495" max="10495" width="14.28515625" customWidth="1"/>
    <col min="10496" max="10496" width="0" hidden="1" customWidth="1"/>
    <col min="10497" max="10497" width="10.140625" customWidth="1"/>
    <col min="10498" max="10498" width="7.5703125" customWidth="1"/>
    <col min="10499" max="10499" width="7.140625" customWidth="1"/>
    <col min="10500" max="10519" width="11.42578125" customWidth="1"/>
    <col min="10739" max="10739" width="6.28515625" customWidth="1"/>
    <col min="10740" max="10740" width="32.28515625" customWidth="1"/>
    <col min="10741" max="10741" width="18" customWidth="1"/>
    <col min="10742" max="10742" width="22" customWidth="1"/>
    <col min="10743" max="10743" width="17" customWidth="1"/>
    <col min="10744" max="10744" width="15.28515625" customWidth="1"/>
    <col min="10745" max="10745" width="15.85546875" customWidth="1"/>
    <col min="10746" max="10746" width="15.140625" customWidth="1"/>
    <col min="10747" max="10748" width="14.85546875" customWidth="1"/>
    <col min="10749" max="10749" width="13.5703125" customWidth="1"/>
    <col min="10750" max="10750" width="15.28515625" customWidth="1"/>
    <col min="10751" max="10751" width="14.28515625" customWidth="1"/>
    <col min="10752" max="10752" width="0" hidden="1" customWidth="1"/>
    <col min="10753" max="10753" width="10.140625" customWidth="1"/>
    <col min="10754" max="10754" width="7.5703125" customWidth="1"/>
    <col min="10755" max="10755" width="7.140625" customWidth="1"/>
    <col min="10756" max="10775" width="11.42578125" customWidth="1"/>
    <col min="10995" max="10995" width="6.28515625" customWidth="1"/>
    <col min="10996" max="10996" width="32.28515625" customWidth="1"/>
    <col min="10997" max="10997" width="18" customWidth="1"/>
    <col min="10998" max="10998" width="22" customWidth="1"/>
    <col min="10999" max="10999" width="17" customWidth="1"/>
    <col min="11000" max="11000" width="15.28515625" customWidth="1"/>
    <col min="11001" max="11001" width="15.85546875" customWidth="1"/>
    <col min="11002" max="11002" width="15.140625" customWidth="1"/>
    <col min="11003" max="11004" width="14.85546875" customWidth="1"/>
    <col min="11005" max="11005" width="13.5703125" customWidth="1"/>
    <col min="11006" max="11006" width="15.28515625" customWidth="1"/>
    <col min="11007" max="11007" width="14.28515625" customWidth="1"/>
    <col min="11008" max="11008" width="0" hidden="1" customWidth="1"/>
    <col min="11009" max="11009" width="10.140625" customWidth="1"/>
    <col min="11010" max="11010" width="7.5703125" customWidth="1"/>
    <col min="11011" max="11011" width="7.140625" customWidth="1"/>
    <col min="11012" max="11031" width="11.42578125" customWidth="1"/>
    <col min="11251" max="11251" width="6.28515625" customWidth="1"/>
    <col min="11252" max="11252" width="32.28515625" customWidth="1"/>
    <col min="11253" max="11253" width="18" customWidth="1"/>
    <col min="11254" max="11254" width="22" customWidth="1"/>
    <col min="11255" max="11255" width="17" customWidth="1"/>
    <col min="11256" max="11256" width="15.28515625" customWidth="1"/>
    <col min="11257" max="11257" width="15.85546875" customWidth="1"/>
    <col min="11258" max="11258" width="15.140625" customWidth="1"/>
    <col min="11259" max="11260" width="14.85546875" customWidth="1"/>
    <col min="11261" max="11261" width="13.5703125" customWidth="1"/>
    <col min="11262" max="11262" width="15.28515625" customWidth="1"/>
    <col min="11263" max="11263" width="14.28515625" customWidth="1"/>
    <col min="11264" max="11264" width="0" hidden="1" customWidth="1"/>
    <col min="11265" max="11265" width="10.140625" customWidth="1"/>
    <col min="11266" max="11266" width="7.5703125" customWidth="1"/>
    <col min="11267" max="11267" width="7.140625" customWidth="1"/>
    <col min="11268" max="11287" width="11.42578125" customWidth="1"/>
    <col min="11507" max="11507" width="6.28515625" customWidth="1"/>
    <col min="11508" max="11508" width="32.28515625" customWidth="1"/>
    <col min="11509" max="11509" width="18" customWidth="1"/>
    <col min="11510" max="11510" width="22" customWidth="1"/>
    <col min="11511" max="11511" width="17" customWidth="1"/>
    <col min="11512" max="11512" width="15.28515625" customWidth="1"/>
    <col min="11513" max="11513" width="15.85546875" customWidth="1"/>
    <col min="11514" max="11514" width="15.140625" customWidth="1"/>
    <col min="11515" max="11516" width="14.85546875" customWidth="1"/>
    <col min="11517" max="11517" width="13.5703125" customWidth="1"/>
    <col min="11518" max="11518" width="15.28515625" customWidth="1"/>
    <col min="11519" max="11519" width="14.28515625" customWidth="1"/>
    <col min="11520" max="11520" width="0" hidden="1" customWidth="1"/>
    <col min="11521" max="11521" width="10.140625" customWidth="1"/>
    <col min="11522" max="11522" width="7.5703125" customWidth="1"/>
    <col min="11523" max="11523" width="7.140625" customWidth="1"/>
    <col min="11524" max="11543" width="11.42578125" customWidth="1"/>
    <col min="11763" max="11763" width="6.28515625" customWidth="1"/>
    <col min="11764" max="11764" width="32.28515625" customWidth="1"/>
    <col min="11765" max="11765" width="18" customWidth="1"/>
    <col min="11766" max="11766" width="22" customWidth="1"/>
    <col min="11767" max="11767" width="17" customWidth="1"/>
    <col min="11768" max="11768" width="15.28515625" customWidth="1"/>
    <col min="11769" max="11769" width="15.85546875" customWidth="1"/>
    <col min="11770" max="11770" width="15.140625" customWidth="1"/>
    <col min="11771" max="11772" width="14.85546875" customWidth="1"/>
    <col min="11773" max="11773" width="13.5703125" customWidth="1"/>
    <col min="11774" max="11774" width="15.28515625" customWidth="1"/>
    <col min="11775" max="11775" width="14.28515625" customWidth="1"/>
    <col min="11776" max="11776" width="0" hidden="1" customWidth="1"/>
    <col min="11777" max="11777" width="10.140625" customWidth="1"/>
    <col min="11778" max="11778" width="7.5703125" customWidth="1"/>
    <col min="11779" max="11779" width="7.140625" customWidth="1"/>
    <col min="11780" max="11799" width="11.42578125" customWidth="1"/>
    <col min="12019" max="12019" width="6.28515625" customWidth="1"/>
    <col min="12020" max="12020" width="32.28515625" customWidth="1"/>
    <col min="12021" max="12021" width="18" customWidth="1"/>
    <col min="12022" max="12022" width="22" customWidth="1"/>
    <col min="12023" max="12023" width="17" customWidth="1"/>
    <col min="12024" max="12024" width="15.28515625" customWidth="1"/>
    <col min="12025" max="12025" width="15.85546875" customWidth="1"/>
    <col min="12026" max="12026" width="15.140625" customWidth="1"/>
    <col min="12027" max="12028" width="14.85546875" customWidth="1"/>
    <col min="12029" max="12029" width="13.5703125" customWidth="1"/>
    <col min="12030" max="12030" width="15.28515625" customWidth="1"/>
    <col min="12031" max="12031" width="14.28515625" customWidth="1"/>
    <col min="12032" max="12032" width="0" hidden="1" customWidth="1"/>
    <col min="12033" max="12033" width="10.140625" customWidth="1"/>
    <col min="12034" max="12034" width="7.5703125" customWidth="1"/>
    <col min="12035" max="12035" width="7.140625" customWidth="1"/>
    <col min="12036" max="12055" width="11.42578125" customWidth="1"/>
    <col min="12275" max="12275" width="6.28515625" customWidth="1"/>
    <col min="12276" max="12276" width="32.28515625" customWidth="1"/>
    <col min="12277" max="12277" width="18" customWidth="1"/>
    <col min="12278" max="12278" width="22" customWidth="1"/>
    <col min="12279" max="12279" width="17" customWidth="1"/>
    <col min="12280" max="12280" width="15.28515625" customWidth="1"/>
    <col min="12281" max="12281" width="15.85546875" customWidth="1"/>
    <col min="12282" max="12282" width="15.140625" customWidth="1"/>
    <col min="12283" max="12284" width="14.85546875" customWidth="1"/>
    <col min="12285" max="12285" width="13.5703125" customWidth="1"/>
    <col min="12286" max="12286" width="15.28515625" customWidth="1"/>
    <col min="12287" max="12287" width="14.28515625" customWidth="1"/>
    <col min="12288" max="12288" width="0" hidden="1" customWidth="1"/>
    <col min="12289" max="12289" width="10.140625" customWidth="1"/>
    <col min="12290" max="12290" width="7.5703125" customWidth="1"/>
    <col min="12291" max="12291" width="7.140625" customWidth="1"/>
    <col min="12292" max="12311" width="11.42578125" customWidth="1"/>
    <col min="12531" max="12531" width="6.28515625" customWidth="1"/>
    <col min="12532" max="12532" width="32.28515625" customWidth="1"/>
    <col min="12533" max="12533" width="18" customWidth="1"/>
    <col min="12534" max="12534" width="22" customWidth="1"/>
    <col min="12535" max="12535" width="17" customWidth="1"/>
    <col min="12536" max="12536" width="15.28515625" customWidth="1"/>
    <col min="12537" max="12537" width="15.85546875" customWidth="1"/>
    <col min="12538" max="12538" width="15.140625" customWidth="1"/>
    <col min="12539" max="12540" width="14.85546875" customWidth="1"/>
    <col min="12541" max="12541" width="13.5703125" customWidth="1"/>
    <col min="12542" max="12542" width="15.28515625" customWidth="1"/>
    <col min="12543" max="12543" width="14.28515625" customWidth="1"/>
    <col min="12544" max="12544" width="0" hidden="1" customWidth="1"/>
    <col min="12545" max="12545" width="10.140625" customWidth="1"/>
    <col min="12546" max="12546" width="7.5703125" customWidth="1"/>
    <col min="12547" max="12547" width="7.140625" customWidth="1"/>
    <col min="12548" max="12567" width="11.42578125" customWidth="1"/>
    <col min="12787" max="12787" width="6.28515625" customWidth="1"/>
    <col min="12788" max="12788" width="32.28515625" customWidth="1"/>
    <col min="12789" max="12789" width="18" customWidth="1"/>
    <col min="12790" max="12790" width="22" customWidth="1"/>
    <col min="12791" max="12791" width="17" customWidth="1"/>
    <col min="12792" max="12792" width="15.28515625" customWidth="1"/>
    <col min="12793" max="12793" width="15.85546875" customWidth="1"/>
    <col min="12794" max="12794" width="15.140625" customWidth="1"/>
    <col min="12795" max="12796" width="14.85546875" customWidth="1"/>
    <col min="12797" max="12797" width="13.5703125" customWidth="1"/>
    <col min="12798" max="12798" width="15.28515625" customWidth="1"/>
    <col min="12799" max="12799" width="14.28515625" customWidth="1"/>
    <col min="12800" max="12800" width="0" hidden="1" customWidth="1"/>
    <col min="12801" max="12801" width="10.140625" customWidth="1"/>
    <col min="12802" max="12802" width="7.5703125" customWidth="1"/>
    <col min="12803" max="12803" width="7.140625" customWidth="1"/>
    <col min="12804" max="12823" width="11.42578125" customWidth="1"/>
    <col min="13043" max="13043" width="6.28515625" customWidth="1"/>
    <col min="13044" max="13044" width="32.28515625" customWidth="1"/>
    <col min="13045" max="13045" width="18" customWidth="1"/>
    <col min="13046" max="13046" width="22" customWidth="1"/>
    <col min="13047" max="13047" width="17" customWidth="1"/>
    <col min="13048" max="13048" width="15.28515625" customWidth="1"/>
    <col min="13049" max="13049" width="15.85546875" customWidth="1"/>
    <col min="13050" max="13050" width="15.140625" customWidth="1"/>
    <col min="13051" max="13052" width="14.85546875" customWidth="1"/>
    <col min="13053" max="13053" width="13.5703125" customWidth="1"/>
    <col min="13054" max="13054" width="15.28515625" customWidth="1"/>
    <col min="13055" max="13055" width="14.28515625" customWidth="1"/>
    <col min="13056" max="13056" width="0" hidden="1" customWidth="1"/>
    <col min="13057" max="13057" width="10.140625" customWidth="1"/>
    <col min="13058" max="13058" width="7.5703125" customWidth="1"/>
    <col min="13059" max="13059" width="7.140625" customWidth="1"/>
    <col min="13060" max="13079" width="11.42578125" customWidth="1"/>
    <col min="13299" max="13299" width="6.28515625" customWidth="1"/>
    <col min="13300" max="13300" width="32.28515625" customWidth="1"/>
    <col min="13301" max="13301" width="18" customWidth="1"/>
    <col min="13302" max="13302" width="22" customWidth="1"/>
    <col min="13303" max="13303" width="17" customWidth="1"/>
    <col min="13304" max="13304" width="15.28515625" customWidth="1"/>
    <col min="13305" max="13305" width="15.85546875" customWidth="1"/>
    <col min="13306" max="13306" width="15.140625" customWidth="1"/>
    <col min="13307" max="13308" width="14.85546875" customWidth="1"/>
    <col min="13309" max="13309" width="13.5703125" customWidth="1"/>
    <col min="13310" max="13310" width="15.28515625" customWidth="1"/>
    <col min="13311" max="13311" width="14.28515625" customWidth="1"/>
    <col min="13312" max="13312" width="0" hidden="1" customWidth="1"/>
    <col min="13313" max="13313" width="10.140625" customWidth="1"/>
    <col min="13314" max="13314" width="7.5703125" customWidth="1"/>
    <col min="13315" max="13315" width="7.140625" customWidth="1"/>
    <col min="13316" max="13335" width="11.42578125" customWidth="1"/>
    <col min="13555" max="13555" width="6.28515625" customWidth="1"/>
    <col min="13556" max="13556" width="32.28515625" customWidth="1"/>
    <col min="13557" max="13557" width="18" customWidth="1"/>
    <col min="13558" max="13558" width="22" customWidth="1"/>
    <col min="13559" max="13559" width="17" customWidth="1"/>
    <col min="13560" max="13560" width="15.28515625" customWidth="1"/>
    <col min="13561" max="13561" width="15.85546875" customWidth="1"/>
    <col min="13562" max="13562" width="15.140625" customWidth="1"/>
    <col min="13563" max="13564" width="14.85546875" customWidth="1"/>
    <col min="13565" max="13565" width="13.5703125" customWidth="1"/>
    <col min="13566" max="13566" width="15.28515625" customWidth="1"/>
    <col min="13567" max="13567" width="14.28515625" customWidth="1"/>
    <col min="13568" max="13568" width="0" hidden="1" customWidth="1"/>
    <col min="13569" max="13569" width="10.140625" customWidth="1"/>
    <col min="13570" max="13570" width="7.5703125" customWidth="1"/>
    <col min="13571" max="13571" width="7.140625" customWidth="1"/>
    <col min="13572" max="13591" width="11.42578125" customWidth="1"/>
    <col min="13811" max="13811" width="6.28515625" customWidth="1"/>
    <col min="13812" max="13812" width="32.28515625" customWidth="1"/>
    <col min="13813" max="13813" width="18" customWidth="1"/>
    <col min="13814" max="13814" width="22" customWidth="1"/>
    <col min="13815" max="13815" width="17" customWidth="1"/>
    <col min="13816" max="13816" width="15.28515625" customWidth="1"/>
    <col min="13817" max="13817" width="15.85546875" customWidth="1"/>
    <col min="13818" max="13818" width="15.140625" customWidth="1"/>
    <col min="13819" max="13820" width="14.85546875" customWidth="1"/>
    <col min="13821" max="13821" width="13.5703125" customWidth="1"/>
    <col min="13822" max="13822" width="15.28515625" customWidth="1"/>
    <col min="13823" max="13823" width="14.28515625" customWidth="1"/>
    <col min="13824" max="13824" width="0" hidden="1" customWidth="1"/>
    <col min="13825" max="13825" width="10.140625" customWidth="1"/>
    <col min="13826" max="13826" width="7.5703125" customWidth="1"/>
    <col min="13827" max="13827" width="7.140625" customWidth="1"/>
    <col min="13828" max="13847" width="11.42578125" customWidth="1"/>
    <col min="14067" max="14067" width="6.28515625" customWidth="1"/>
    <col min="14068" max="14068" width="32.28515625" customWidth="1"/>
    <col min="14069" max="14069" width="18" customWidth="1"/>
    <col min="14070" max="14070" width="22" customWidth="1"/>
    <col min="14071" max="14071" width="17" customWidth="1"/>
    <col min="14072" max="14072" width="15.28515625" customWidth="1"/>
    <col min="14073" max="14073" width="15.85546875" customWidth="1"/>
    <col min="14074" max="14074" width="15.140625" customWidth="1"/>
    <col min="14075" max="14076" width="14.85546875" customWidth="1"/>
    <col min="14077" max="14077" width="13.5703125" customWidth="1"/>
    <col min="14078" max="14078" width="15.28515625" customWidth="1"/>
    <col min="14079" max="14079" width="14.28515625" customWidth="1"/>
    <col min="14080" max="14080" width="0" hidden="1" customWidth="1"/>
    <col min="14081" max="14081" width="10.140625" customWidth="1"/>
    <col min="14082" max="14082" width="7.5703125" customWidth="1"/>
    <col min="14083" max="14083" width="7.140625" customWidth="1"/>
    <col min="14084" max="14103" width="11.42578125" customWidth="1"/>
    <col min="14323" max="14323" width="6.28515625" customWidth="1"/>
    <col min="14324" max="14324" width="32.28515625" customWidth="1"/>
    <col min="14325" max="14325" width="18" customWidth="1"/>
    <col min="14326" max="14326" width="22" customWidth="1"/>
    <col min="14327" max="14327" width="17" customWidth="1"/>
    <col min="14328" max="14328" width="15.28515625" customWidth="1"/>
    <col min="14329" max="14329" width="15.85546875" customWidth="1"/>
    <col min="14330" max="14330" width="15.140625" customWidth="1"/>
    <col min="14331" max="14332" width="14.85546875" customWidth="1"/>
    <col min="14333" max="14333" width="13.5703125" customWidth="1"/>
    <col min="14334" max="14334" width="15.28515625" customWidth="1"/>
    <col min="14335" max="14335" width="14.28515625" customWidth="1"/>
    <col min="14336" max="14336" width="0" hidden="1" customWidth="1"/>
    <col min="14337" max="14337" width="10.140625" customWidth="1"/>
    <col min="14338" max="14338" width="7.5703125" customWidth="1"/>
    <col min="14339" max="14339" width="7.140625" customWidth="1"/>
    <col min="14340" max="14359" width="11.42578125" customWidth="1"/>
    <col min="14579" max="14579" width="6.28515625" customWidth="1"/>
    <col min="14580" max="14580" width="32.28515625" customWidth="1"/>
    <col min="14581" max="14581" width="18" customWidth="1"/>
    <col min="14582" max="14582" width="22" customWidth="1"/>
    <col min="14583" max="14583" width="17" customWidth="1"/>
    <col min="14584" max="14584" width="15.28515625" customWidth="1"/>
    <col min="14585" max="14585" width="15.85546875" customWidth="1"/>
    <col min="14586" max="14586" width="15.140625" customWidth="1"/>
    <col min="14587" max="14588" width="14.85546875" customWidth="1"/>
    <col min="14589" max="14589" width="13.5703125" customWidth="1"/>
    <col min="14590" max="14590" width="15.28515625" customWidth="1"/>
    <col min="14591" max="14591" width="14.28515625" customWidth="1"/>
    <col min="14592" max="14592" width="0" hidden="1" customWidth="1"/>
    <col min="14593" max="14593" width="10.140625" customWidth="1"/>
    <col min="14594" max="14594" width="7.5703125" customWidth="1"/>
    <col min="14595" max="14595" width="7.140625" customWidth="1"/>
    <col min="14596" max="14615" width="11.42578125" customWidth="1"/>
    <col min="14835" max="14835" width="6.28515625" customWidth="1"/>
    <col min="14836" max="14836" width="32.28515625" customWidth="1"/>
    <col min="14837" max="14837" width="18" customWidth="1"/>
    <col min="14838" max="14838" width="22" customWidth="1"/>
    <col min="14839" max="14839" width="17" customWidth="1"/>
    <col min="14840" max="14840" width="15.28515625" customWidth="1"/>
    <col min="14841" max="14841" width="15.85546875" customWidth="1"/>
    <col min="14842" max="14842" width="15.140625" customWidth="1"/>
    <col min="14843" max="14844" width="14.85546875" customWidth="1"/>
    <col min="14845" max="14845" width="13.5703125" customWidth="1"/>
    <col min="14846" max="14846" width="15.28515625" customWidth="1"/>
    <col min="14847" max="14847" width="14.28515625" customWidth="1"/>
    <col min="14848" max="14848" width="0" hidden="1" customWidth="1"/>
    <col min="14849" max="14849" width="10.140625" customWidth="1"/>
    <col min="14850" max="14850" width="7.5703125" customWidth="1"/>
    <col min="14851" max="14851" width="7.140625" customWidth="1"/>
    <col min="14852" max="14871" width="11.42578125" customWidth="1"/>
    <col min="15091" max="15091" width="6.28515625" customWidth="1"/>
    <col min="15092" max="15092" width="32.28515625" customWidth="1"/>
    <col min="15093" max="15093" width="18" customWidth="1"/>
    <col min="15094" max="15094" width="22" customWidth="1"/>
    <col min="15095" max="15095" width="17" customWidth="1"/>
    <col min="15096" max="15096" width="15.28515625" customWidth="1"/>
    <col min="15097" max="15097" width="15.85546875" customWidth="1"/>
    <col min="15098" max="15098" width="15.140625" customWidth="1"/>
    <col min="15099" max="15100" width="14.85546875" customWidth="1"/>
    <col min="15101" max="15101" width="13.5703125" customWidth="1"/>
    <col min="15102" max="15102" width="15.28515625" customWidth="1"/>
    <col min="15103" max="15103" width="14.28515625" customWidth="1"/>
    <col min="15104" max="15104" width="0" hidden="1" customWidth="1"/>
    <col min="15105" max="15105" width="10.140625" customWidth="1"/>
    <col min="15106" max="15106" width="7.5703125" customWidth="1"/>
    <col min="15107" max="15107" width="7.140625" customWidth="1"/>
    <col min="15108" max="15127" width="11.42578125" customWidth="1"/>
    <col min="15347" max="15347" width="6.28515625" customWidth="1"/>
    <col min="15348" max="15348" width="32.28515625" customWidth="1"/>
    <col min="15349" max="15349" width="18" customWidth="1"/>
    <col min="15350" max="15350" width="22" customWidth="1"/>
    <col min="15351" max="15351" width="17" customWidth="1"/>
    <col min="15352" max="15352" width="15.28515625" customWidth="1"/>
    <col min="15353" max="15353" width="15.85546875" customWidth="1"/>
    <col min="15354" max="15354" width="15.140625" customWidth="1"/>
    <col min="15355" max="15356" width="14.85546875" customWidth="1"/>
    <col min="15357" max="15357" width="13.5703125" customWidth="1"/>
    <col min="15358" max="15358" width="15.28515625" customWidth="1"/>
    <col min="15359" max="15359" width="14.28515625" customWidth="1"/>
    <col min="15360" max="15360" width="0" hidden="1" customWidth="1"/>
    <col min="15361" max="15361" width="10.140625" customWidth="1"/>
    <col min="15362" max="15362" width="7.5703125" customWidth="1"/>
    <col min="15363" max="15363" width="7.140625" customWidth="1"/>
    <col min="15364" max="15383" width="11.42578125" customWidth="1"/>
    <col min="15603" max="15603" width="6.28515625" customWidth="1"/>
    <col min="15604" max="15604" width="32.28515625" customWidth="1"/>
    <col min="15605" max="15605" width="18" customWidth="1"/>
    <col min="15606" max="15606" width="22" customWidth="1"/>
    <col min="15607" max="15607" width="17" customWidth="1"/>
    <col min="15608" max="15608" width="15.28515625" customWidth="1"/>
    <col min="15609" max="15609" width="15.85546875" customWidth="1"/>
    <col min="15610" max="15610" width="15.140625" customWidth="1"/>
    <col min="15611" max="15612" width="14.85546875" customWidth="1"/>
    <col min="15613" max="15613" width="13.5703125" customWidth="1"/>
    <col min="15614" max="15614" width="15.28515625" customWidth="1"/>
    <col min="15615" max="15615" width="14.28515625" customWidth="1"/>
    <col min="15616" max="15616" width="0" hidden="1" customWidth="1"/>
    <col min="15617" max="15617" width="10.140625" customWidth="1"/>
    <col min="15618" max="15618" width="7.5703125" customWidth="1"/>
    <col min="15619" max="15619" width="7.140625" customWidth="1"/>
    <col min="15620" max="15639" width="11.42578125" customWidth="1"/>
    <col min="15859" max="15859" width="6.28515625" customWidth="1"/>
    <col min="15860" max="15860" width="32.28515625" customWidth="1"/>
    <col min="15861" max="15861" width="18" customWidth="1"/>
    <col min="15862" max="15862" width="22" customWidth="1"/>
    <col min="15863" max="15863" width="17" customWidth="1"/>
    <col min="15864" max="15864" width="15.28515625" customWidth="1"/>
    <col min="15865" max="15865" width="15.85546875" customWidth="1"/>
    <col min="15866" max="15866" width="15.140625" customWidth="1"/>
    <col min="15867" max="15868" width="14.85546875" customWidth="1"/>
    <col min="15869" max="15869" width="13.5703125" customWidth="1"/>
    <col min="15870" max="15870" width="15.28515625" customWidth="1"/>
    <col min="15871" max="15871" width="14.28515625" customWidth="1"/>
    <col min="15872" max="15872" width="0" hidden="1" customWidth="1"/>
    <col min="15873" max="15873" width="10.140625" customWidth="1"/>
    <col min="15874" max="15874" width="7.5703125" customWidth="1"/>
    <col min="15875" max="15875" width="7.140625" customWidth="1"/>
    <col min="15876" max="15895" width="11.42578125" customWidth="1"/>
    <col min="16115" max="16115" width="6.28515625" customWidth="1"/>
    <col min="16116" max="16116" width="32.28515625" customWidth="1"/>
    <col min="16117" max="16117" width="18" customWidth="1"/>
    <col min="16118" max="16118" width="22" customWidth="1"/>
    <col min="16119" max="16119" width="17" customWidth="1"/>
    <col min="16120" max="16120" width="15.28515625" customWidth="1"/>
    <col min="16121" max="16121" width="15.85546875" customWidth="1"/>
    <col min="16122" max="16122" width="15.140625" customWidth="1"/>
    <col min="16123" max="16124" width="14.85546875" customWidth="1"/>
    <col min="16125" max="16125" width="13.5703125" customWidth="1"/>
    <col min="16126" max="16126" width="15.28515625" customWidth="1"/>
    <col min="16127" max="16127" width="14.28515625" customWidth="1"/>
    <col min="16128" max="16128" width="0" hidden="1" customWidth="1"/>
    <col min="16129" max="16129" width="10.140625" customWidth="1"/>
    <col min="16130" max="16130" width="7.5703125" customWidth="1"/>
    <col min="16131" max="16131" width="7.140625" customWidth="1"/>
    <col min="16132" max="16151" width="11.42578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5.5" customHeight="1" x14ac:dyDescent="0.25">
      <c r="A2" s="18">
        <v>1</v>
      </c>
      <c r="B2" s="36" t="s">
        <v>172</v>
      </c>
      <c r="C2" s="31" t="s">
        <v>55</v>
      </c>
      <c r="D2" s="32" t="s">
        <v>58</v>
      </c>
      <c r="E2" s="32" t="s">
        <v>75</v>
      </c>
      <c r="F2" s="37">
        <v>3500</v>
      </c>
      <c r="G2" s="34">
        <f t="shared" ref="G2:G34" si="0">F2*12</f>
        <v>42000</v>
      </c>
      <c r="H2" s="34">
        <f t="shared" ref="H2:H7" si="1">(F2/12)</f>
        <v>291.66666666666669</v>
      </c>
      <c r="I2" s="34">
        <f>(460/360)*30</f>
        <v>38.333333333333329</v>
      </c>
      <c r="J2" s="34">
        <v>0</v>
      </c>
      <c r="K2" s="34">
        <v>0</v>
      </c>
      <c r="L2" s="69">
        <f>(SUM(H2:K2)/12)*12</f>
        <v>330</v>
      </c>
    </row>
    <row r="3" spans="1:12" s="17" customFormat="1" ht="25.5" customHeight="1" x14ac:dyDescent="0.25">
      <c r="A3" s="18">
        <v>2</v>
      </c>
      <c r="B3" s="36" t="s">
        <v>89</v>
      </c>
      <c r="C3" s="31" t="s">
        <v>55</v>
      </c>
      <c r="D3" s="32" t="s">
        <v>58</v>
      </c>
      <c r="E3" s="32" t="s">
        <v>75</v>
      </c>
      <c r="F3" s="37">
        <v>1750</v>
      </c>
      <c r="G3" s="34">
        <f t="shared" si="0"/>
        <v>21000</v>
      </c>
      <c r="H3" s="34">
        <f t="shared" si="1"/>
        <v>145.83333333333334</v>
      </c>
      <c r="I3" s="34">
        <f>(460/360)*30</f>
        <v>38.333333333333329</v>
      </c>
      <c r="J3" s="34">
        <v>0</v>
      </c>
      <c r="K3" s="34">
        <v>0</v>
      </c>
      <c r="L3" s="69">
        <f t="shared" ref="L3:L66" si="2">(SUM(H3:K3)/12)*12</f>
        <v>184.16666666666669</v>
      </c>
    </row>
    <row r="4" spans="1:12" s="17" customFormat="1" ht="25.5" customHeight="1" x14ac:dyDescent="0.25">
      <c r="A4" s="18">
        <v>3</v>
      </c>
      <c r="B4" s="36" t="s">
        <v>89</v>
      </c>
      <c r="C4" s="31" t="s">
        <v>55</v>
      </c>
      <c r="D4" s="32" t="s">
        <v>58</v>
      </c>
      <c r="E4" s="32" t="s">
        <v>75</v>
      </c>
      <c r="F4" s="37">
        <v>1750</v>
      </c>
      <c r="G4" s="34">
        <f t="shared" si="0"/>
        <v>21000</v>
      </c>
      <c r="H4" s="34">
        <f t="shared" si="1"/>
        <v>145.83333333333334</v>
      </c>
      <c r="I4" s="34">
        <f t="shared" ref="I4:I145" si="3">(460/12)*1</f>
        <v>38.333333333333336</v>
      </c>
      <c r="J4" s="34">
        <v>0</v>
      </c>
      <c r="K4" s="34">
        <v>0</v>
      </c>
      <c r="L4" s="69">
        <f t="shared" si="2"/>
        <v>184.16666666666669</v>
      </c>
    </row>
    <row r="5" spans="1:12" s="17" customFormat="1" ht="25.5" customHeight="1" x14ac:dyDescent="0.25">
      <c r="A5" s="18">
        <v>4</v>
      </c>
      <c r="B5" s="36" t="s">
        <v>89</v>
      </c>
      <c r="C5" s="31" t="s">
        <v>55</v>
      </c>
      <c r="D5" s="32" t="s">
        <v>58</v>
      </c>
      <c r="E5" s="32" t="s">
        <v>75</v>
      </c>
      <c r="F5" s="37">
        <v>1750</v>
      </c>
      <c r="G5" s="34">
        <f t="shared" si="0"/>
        <v>21000</v>
      </c>
      <c r="H5" s="34">
        <f t="shared" si="1"/>
        <v>145.83333333333334</v>
      </c>
      <c r="I5" s="34">
        <f>(460/360)*30</f>
        <v>38.333333333333329</v>
      </c>
      <c r="J5" s="34">
        <v>0</v>
      </c>
      <c r="K5" s="34">
        <v>0</v>
      </c>
      <c r="L5" s="69">
        <f t="shared" si="2"/>
        <v>184.16666666666669</v>
      </c>
    </row>
    <row r="6" spans="1:12" s="17" customFormat="1" ht="25.5" customHeight="1" x14ac:dyDescent="0.25">
      <c r="A6" s="18">
        <v>5</v>
      </c>
      <c r="B6" s="36" t="s">
        <v>122</v>
      </c>
      <c r="C6" s="31" t="s">
        <v>55</v>
      </c>
      <c r="D6" s="32" t="s">
        <v>58</v>
      </c>
      <c r="E6" s="32" t="s">
        <v>75</v>
      </c>
      <c r="F6" s="37">
        <v>1750</v>
      </c>
      <c r="G6" s="34">
        <f t="shared" si="0"/>
        <v>21000</v>
      </c>
      <c r="H6" s="34">
        <f t="shared" si="1"/>
        <v>145.83333333333334</v>
      </c>
      <c r="I6" s="34">
        <f>(460/360)*30</f>
        <v>38.333333333333329</v>
      </c>
      <c r="J6" s="34">
        <v>0</v>
      </c>
      <c r="K6" s="34">
        <v>0</v>
      </c>
      <c r="L6" s="69">
        <f t="shared" si="2"/>
        <v>184.16666666666669</v>
      </c>
    </row>
    <row r="7" spans="1:12" s="17" customFormat="1" ht="25.5" customHeight="1" x14ac:dyDescent="0.25">
      <c r="A7" s="18">
        <v>6</v>
      </c>
      <c r="B7" s="36" t="s">
        <v>173</v>
      </c>
      <c r="C7" s="31" t="s">
        <v>55</v>
      </c>
      <c r="D7" s="32" t="s">
        <v>58</v>
      </c>
      <c r="E7" s="32" t="s">
        <v>68</v>
      </c>
      <c r="F7" s="37">
        <v>2050</v>
      </c>
      <c r="G7" s="34">
        <f t="shared" si="0"/>
        <v>24600</v>
      </c>
      <c r="H7" s="34">
        <f t="shared" si="1"/>
        <v>170.83333333333334</v>
      </c>
      <c r="I7" s="34">
        <f>(460/360)*30</f>
        <v>38.333333333333329</v>
      </c>
      <c r="J7" s="34">
        <v>0</v>
      </c>
      <c r="K7" s="34">
        <v>0</v>
      </c>
      <c r="L7" s="69">
        <f t="shared" si="2"/>
        <v>209.16666666666669</v>
      </c>
    </row>
    <row r="8" spans="1:12" s="17" customFormat="1" ht="25.5" customHeight="1" x14ac:dyDescent="0.25">
      <c r="A8" s="18">
        <v>7</v>
      </c>
      <c r="B8" s="36" t="s">
        <v>92</v>
      </c>
      <c r="C8" s="31" t="s">
        <v>55</v>
      </c>
      <c r="D8" s="32" t="s">
        <v>58</v>
      </c>
      <c r="E8" s="32" t="s">
        <v>93</v>
      </c>
      <c r="F8" s="39">
        <v>733</v>
      </c>
      <c r="G8" s="34">
        <f t="shared" si="0"/>
        <v>8796</v>
      </c>
      <c r="H8" s="34">
        <f>((F8+K8)/12)</f>
        <v>61.083333333333336</v>
      </c>
      <c r="I8" s="34">
        <f t="shared" si="3"/>
        <v>38.333333333333336</v>
      </c>
      <c r="J8" s="34">
        <v>0</v>
      </c>
      <c r="K8" s="34">
        <v>0</v>
      </c>
      <c r="L8" s="69">
        <f t="shared" si="2"/>
        <v>99.416666666666686</v>
      </c>
    </row>
    <row r="9" spans="1:12" s="17" customFormat="1" ht="25.5" customHeight="1" x14ac:dyDescent="0.25">
      <c r="A9" s="18">
        <v>8</v>
      </c>
      <c r="B9" s="40" t="s">
        <v>181</v>
      </c>
      <c r="C9" s="31" t="s">
        <v>55</v>
      </c>
      <c r="D9" s="32" t="s">
        <v>58</v>
      </c>
      <c r="E9" s="32" t="s">
        <v>72</v>
      </c>
      <c r="F9" s="37">
        <v>1200</v>
      </c>
      <c r="G9" s="34">
        <f t="shared" si="0"/>
        <v>14400</v>
      </c>
      <c r="H9" s="34">
        <f t="shared" ref="H9:H15" si="4">(F9/12)</f>
        <v>100</v>
      </c>
      <c r="I9" s="34">
        <f>(460/360)*30</f>
        <v>38.333333333333329</v>
      </c>
      <c r="J9" s="34">
        <v>0</v>
      </c>
      <c r="K9" s="34">
        <v>0</v>
      </c>
      <c r="L9" s="69">
        <f t="shared" si="2"/>
        <v>138.33333333333331</v>
      </c>
    </row>
    <row r="10" spans="1:12" s="17" customFormat="1" ht="25.5" customHeight="1" x14ac:dyDescent="0.25">
      <c r="A10" s="18">
        <v>9</v>
      </c>
      <c r="B10" s="36" t="s">
        <v>97</v>
      </c>
      <c r="C10" s="31" t="s">
        <v>55</v>
      </c>
      <c r="D10" s="32" t="s">
        <v>58</v>
      </c>
      <c r="E10" s="32" t="s">
        <v>98</v>
      </c>
      <c r="F10" s="49">
        <v>2050</v>
      </c>
      <c r="G10" s="34">
        <f t="shared" si="0"/>
        <v>24600</v>
      </c>
      <c r="H10" s="34">
        <f t="shared" si="4"/>
        <v>170.83333333333334</v>
      </c>
      <c r="I10" s="34">
        <f>(460/360)*30</f>
        <v>38.333333333333329</v>
      </c>
      <c r="J10" s="34">
        <v>0</v>
      </c>
      <c r="K10" s="34">
        <v>0</v>
      </c>
      <c r="L10" s="69">
        <f t="shared" si="2"/>
        <v>209.16666666666669</v>
      </c>
    </row>
    <row r="11" spans="1:12" s="17" customFormat="1" ht="25.5" customHeight="1" x14ac:dyDescent="0.25">
      <c r="A11" s="18">
        <v>10</v>
      </c>
      <c r="B11" s="36" t="s">
        <v>94</v>
      </c>
      <c r="C11" s="31" t="s">
        <v>83</v>
      </c>
      <c r="D11" s="32" t="s">
        <v>58</v>
      </c>
      <c r="E11" s="32" t="s">
        <v>65</v>
      </c>
      <c r="F11" s="35">
        <v>460</v>
      </c>
      <c r="G11" s="34">
        <f t="shared" si="0"/>
        <v>5520</v>
      </c>
      <c r="H11" s="34">
        <f t="shared" si="4"/>
        <v>38.333333333333336</v>
      </c>
      <c r="I11" s="34">
        <f t="shared" ref="I11:I161" si="5">(460/12)*1</f>
        <v>38.333333333333336</v>
      </c>
      <c r="J11" s="34">
        <v>0</v>
      </c>
      <c r="K11" s="34">
        <v>0</v>
      </c>
      <c r="L11" s="69">
        <f t="shared" si="2"/>
        <v>76.666666666666671</v>
      </c>
    </row>
    <row r="12" spans="1:12" s="17" customFormat="1" ht="25.5" customHeight="1" x14ac:dyDescent="0.25">
      <c r="A12" s="18">
        <v>11</v>
      </c>
      <c r="B12" s="36" t="s">
        <v>122</v>
      </c>
      <c r="C12" s="31" t="s">
        <v>195</v>
      </c>
      <c r="D12" s="32" t="s">
        <v>58</v>
      </c>
      <c r="E12" s="32" t="s">
        <v>75</v>
      </c>
      <c r="F12" s="35">
        <v>1750</v>
      </c>
      <c r="G12" s="34">
        <f t="shared" si="0"/>
        <v>21000</v>
      </c>
      <c r="H12" s="34">
        <f t="shared" si="4"/>
        <v>145.83333333333334</v>
      </c>
      <c r="I12" s="34">
        <f t="shared" si="5"/>
        <v>38.333333333333336</v>
      </c>
      <c r="J12" s="34">
        <v>0</v>
      </c>
      <c r="K12" s="34">
        <v>0</v>
      </c>
      <c r="L12" s="69">
        <f t="shared" si="2"/>
        <v>184.16666666666669</v>
      </c>
    </row>
    <row r="13" spans="1:12" s="17" customFormat="1" ht="25.5" customHeight="1" x14ac:dyDescent="0.25">
      <c r="A13" s="18">
        <v>12</v>
      </c>
      <c r="B13" s="36" t="s">
        <v>118</v>
      </c>
      <c r="C13" s="31" t="s">
        <v>55</v>
      </c>
      <c r="D13" s="32" t="s">
        <v>58</v>
      </c>
      <c r="E13" s="32" t="s">
        <v>68</v>
      </c>
      <c r="F13" s="37">
        <v>2115</v>
      </c>
      <c r="G13" s="34">
        <f t="shared" si="0"/>
        <v>25380</v>
      </c>
      <c r="H13" s="34">
        <f t="shared" si="4"/>
        <v>176.25</v>
      </c>
      <c r="I13" s="34">
        <f t="shared" ref="I13:I154" si="6">(460/12)*1</f>
        <v>38.333333333333336</v>
      </c>
      <c r="J13" s="34">
        <v>0</v>
      </c>
      <c r="K13" s="34">
        <v>0</v>
      </c>
      <c r="L13" s="69">
        <f t="shared" si="2"/>
        <v>214.58333333333337</v>
      </c>
    </row>
    <row r="14" spans="1:12" s="17" customFormat="1" ht="25.5" customHeight="1" x14ac:dyDescent="0.25">
      <c r="A14" s="18">
        <v>13</v>
      </c>
      <c r="B14" s="68" t="s">
        <v>138</v>
      </c>
      <c r="C14" s="31" t="s">
        <v>55</v>
      </c>
      <c r="D14" s="32" t="s">
        <v>58</v>
      </c>
      <c r="E14" s="32" t="s">
        <v>59</v>
      </c>
      <c r="F14" s="33">
        <v>901</v>
      </c>
      <c r="G14" s="34">
        <f t="shared" si="0"/>
        <v>10812</v>
      </c>
      <c r="H14" s="34">
        <f t="shared" si="4"/>
        <v>75.083333333333329</v>
      </c>
      <c r="I14" s="34">
        <f t="shared" ref="I14:I167" si="7">(460/12)*1</f>
        <v>38.333333333333336</v>
      </c>
      <c r="J14" s="34">
        <v>0</v>
      </c>
      <c r="K14" s="34">
        <v>185</v>
      </c>
      <c r="L14" s="69">
        <f t="shared" si="2"/>
        <v>298.41666666666663</v>
      </c>
    </row>
    <row r="15" spans="1:12" s="17" customFormat="1" ht="25.5" customHeight="1" x14ac:dyDescent="0.25">
      <c r="A15" s="18">
        <v>14</v>
      </c>
      <c r="B15" s="29" t="s">
        <v>196</v>
      </c>
      <c r="C15" s="31" t="s">
        <v>55</v>
      </c>
      <c r="D15" s="32" t="s">
        <v>58</v>
      </c>
      <c r="E15" s="32" t="s">
        <v>68</v>
      </c>
      <c r="F15" s="33">
        <v>2050</v>
      </c>
      <c r="G15" s="34">
        <f t="shared" si="0"/>
        <v>24600</v>
      </c>
      <c r="H15" s="34">
        <f t="shared" si="4"/>
        <v>170.83333333333334</v>
      </c>
      <c r="I15" s="34">
        <f t="shared" si="7"/>
        <v>38.333333333333336</v>
      </c>
      <c r="J15" s="34">
        <v>0</v>
      </c>
      <c r="K15" s="34">
        <v>0</v>
      </c>
      <c r="L15" s="69">
        <f t="shared" si="2"/>
        <v>209.16666666666669</v>
      </c>
    </row>
    <row r="16" spans="1:12" s="17" customFormat="1" ht="25.5" customHeight="1" x14ac:dyDescent="0.25">
      <c r="A16" s="18">
        <v>15</v>
      </c>
      <c r="B16" s="36" t="s">
        <v>185</v>
      </c>
      <c r="C16" s="31" t="s">
        <v>55</v>
      </c>
      <c r="D16" s="32" t="s">
        <v>58</v>
      </c>
      <c r="E16" s="32" t="s">
        <v>59</v>
      </c>
      <c r="F16" s="44">
        <v>986</v>
      </c>
      <c r="G16" s="34">
        <f t="shared" si="0"/>
        <v>11832</v>
      </c>
      <c r="H16" s="34">
        <f>((F16+K16)/12)</f>
        <v>101</v>
      </c>
      <c r="I16" s="34">
        <f t="shared" ref="I16:I173" si="8">(460/12)*1</f>
        <v>38.333333333333336</v>
      </c>
      <c r="J16" s="34">
        <v>0</v>
      </c>
      <c r="K16" s="34">
        <v>226</v>
      </c>
      <c r="L16" s="69">
        <f t="shared" si="2"/>
        <v>365.33333333333337</v>
      </c>
    </row>
    <row r="17" spans="1:12" s="17" customFormat="1" ht="25.5" customHeight="1" x14ac:dyDescent="0.25">
      <c r="A17" s="18">
        <v>16</v>
      </c>
      <c r="B17" s="45" t="s">
        <v>186</v>
      </c>
      <c r="C17" s="31" t="s">
        <v>55</v>
      </c>
      <c r="D17" s="32" t="s">
        <v>58</v>
      </c>
      <c r="E17" s="32" t="s">
        <v>59</v>
      </c>
      <c r="F17" s="44">
        <v>986</v>
      </c>
      <c r="G17" s="34">
        <f t="shared" si="0"/>
        <v>11832</v>
      </c>
      <c r="H17" s="34">
        <f>((F17+K17)/12)</f>
        <v>82.166666666666671</v>
      </c>
      <c r="I17" s="34">
        <f t="shared" si="3"/>
        <v>38.333333333333336</v>
      </c>
      <c r="J17" s="34">
        <v>0</v>
      </c>
      <c r="K17" s="34">
        <v>0</v>
      </c>
      <c r="L17" s="69">
        <f t="shared" si="2"/>
        <v>120.5</v>
      </c>
    </row>
    <row r="18" spans="1:12" s="17" customFormat="1" ht="25.5" customHeight="1" x14ac:dyDescent="0.25">
      <c r="A18" s="18">
        <v>17</v>
      </c>
      <c r="B18" s="36" t="s">
        <v>187</v>
      </c>
      <c r="C18" s="31" t="s">
        <v>55</v>
      </c>
      <c r="D18" s="32" t="s">
        <v>58</v>
      </c>
      <c r="E18" s="32" t="s">
        <v>59</v>
      </c>
      <c r="F18" s="35">
        <v>986</v>
      </c>
      <c r="G18" s="34">
        <f t="shared" si="0"/>
        <v>11832</v>
      </c>
      <c r="H18" s="34">
        <f>(F18/12)</f>
        <v>82.166666666666671</v>
      </c>
      <c r="I18" s="34">
        <f t="shared" ref="I18:I150" si="9">(460/12)*1</f>
        <v>38.333333333333336</v>
      </c>
      <c r="J18" s="34">
        <v>0</v>
      </c>
      <c r="K18" s="34">
        <v>0</v>
      </c>
      <c r="L18" s="69">
        <f t="shared" si="2"/>
        <v>120.5</v>
      </c>
    </row>
    <row r="19" spans="1:12" s="17" customFormat="1" ht="25.5" customHeight="1" x14ac:dyDescent="0.25">
      <c r="A19" s="18">
        <v>18</v>
      </c>
      <c r="B19" s="36" t="s">
        <v>182</v>
      </c>
      <c r="C19" s="31" t="s">
        <v>55</v>
      </c>
      <c r="D19" s="32" t="s">
        <v>58</v>
      </c>
      <c r="E19" s="32" t="s">
        <v>112</v>
      </c>
      <c r="F19" s="44">
        <v>817</v>
      </c>
      <c r="G19" s="34">
        <f t="shared" si="0"/>
        <v>9804</v>
      </c>
      <c r="H19" s="34">
        <f>((F19+K19)/12)</f>
        <v>68.083333333333329</v>
      </c>
      <c r="I19" s="34">
        <f t="shared" si="7"/>
        <v>38.333333333333336</v>
      </c>
      <c r="J19" s="34">
        <v>0</v>
      </c>
      <c r="K19" s="34">
        <v>0</v>
      </c>
      <c r="L19" s="69">
        <f t="shared" si="2"/>
        <v>106.41666666666666</v>
      </c>
    </row>
    <row r="20" spans="1:12" s="17" customFormat="1" ht="25.5" customHeight="1" x14ac:dyDescent="0.25">
      <c r="A20" s="18">
        <v>19</v>
      </c>
      <c r="B20" s="45" t="s">
        <v>188</v>
      </c>
      <c r="C20" s="31" t="s">
        <v>55</v>
      </c>
      <c r="D20" s="32" t="s">
        <v>58</v>
      </c>
      <c r="E20" s="32" t="s">
        <v>59</v>
      </c>
      <c r="F20" s="44">
        <v>986</v>
      </c>
      <c r="G20" s="34">
        <f t="shared" si="0"/>
        <v>11832</v>
      </c>
      <c r="H20" s="34">
        <f>((F20+K20)/12)</f>
        <v>139.16666666666666</v>
      </c>
      <c r="I20" s="34">
        <f t="shared" ref="I20:I128" si="10">(460/12)*1</f>
        <v>38.333333333333336</v>
      </c>
      <c r="J20" s="34">
        <v>0</v>
      </c>
      <c r="K20" s="34">
        <v>684</v>
      </c>
      <c r="L20" s="69">
        <f t="shared" si="2"/>
        <v>861.5</v>
      </c>
    </row>
    <row r="21" spans="1:12" s="17" customFormat="1" ht="25.5" customHeight="1" x14ac:dyDescent="0.25">
      <c r="A21" s="18">
        <v>20</v>
      </c>
      <c r="B21" s="36" t="s">
        <v>183</v>
      </c>
      <c r="C21" s="31" t="s">
        <v>55</v>
      </c>
      <c r="D21" s="32" t="s">
        <v>58</v>
      </c>
      <c r="E21" s="32" t="s">
        <v>112</v>
      </c>
      <c r="F21" s="35">
        <v>831.25</v>
      </c>
      <c r="G21" s="34">
        <f t="shared" si="0"/>
        <v>9975</v>
      </c>
      <c r="H21" s="34">
        <f>(F21/12)</f>
        <v>69.270833333333329</v>
      </c>
      <c r="I21" s="34">
        <f t="shared" ref="I21:I169" si="11">(460/12)*1</f>
        <v>38.333333333333336</v>
      </c>
      <c r="J21" s="34">
        <v>0</v>
      </c>
      <c r="K21" s="34">
        <v>0</v>
      </c>
      <c r="L21" s="69">
        <f t="shared" si="2"/>
        <v>107.60416666666666</v>
      </c>
    </row>
    <row r="22" spans="1:12" s="17" customFormat="1" ht="25.5" customHeight="1" x14ac:dyDescent="0.25">
      <c r="A22" s="18">
        <v>21</v>
      </c>
      <c r="B22" s="36" t="s">
        <v>99</v>
      </c>
      <c r="C22" s="31" t="s">
        <v>55</v>
      </c>
      <c r="D22" s="32" t="s">
        <v>58</v>
      </c>
      <c r="E22" s="32" t="s">
        <v>68</v>
      </c>
      <c r="F22" s="35">
        <v>1503.33</v>
      </c>
      <c r="G22" s="34">
        <f t="shared" si="0"/>
        <v>18039.96</v>
      </c>
      <c r="H22" s="34">
        <f>(F22/12)</f>
        <v>125.27749999999999</v>
      </c>
      <c r="I22" s="34">
        <f>(460/360)*22</f>
        <v>28.111111111111107</v>
      </c>
      <c r="J22" s="34">
        <v>0</v>
      </c>
      <c r="K22" s="34">
        <v>0</v>
      </c>
      <c r="L22" s="69">
        <f t="shared" si="2"/>
        <v>153.38861111111109</v>
      </c>
    </row>
    <row r="23" spans="1:12" s="17" customFormat="1" ht="25.5" customHeight="1" x14ac:dyDescent="0.25">
      <c r="A23" s="18">
        <v>22</v>
      </c>
      <c r="B23" s="36" t="s">
        <v>71</v>
      </c>
      <c r="C23" s="31" t="s">
        <v>55</v>
      </c>
      <c r="D23" s="32" t="s">
        <v>58</v>
      </c>
      <c r="E23" s="32" t="s">
        <v>72</v>
      </c>
      <c r="F23" s="37">
        <v>1212</v>
      </c>
      <c r="G23" s="34">
        <f t="shared" si="0"/>
        <v>14544</v>
      </c>
      <c r="H23" s="34">
        <f>(F23/12)</f>
        <v>101</v>
      </c>
      <c r="I23" s="34">
        <f>(460/12)*1</f>
        <v>38.333333333333336</v>
      </c>
      <c r="J23" s="34">
        <v>0</v>
      </c>
      <c r="K23" s="34">
        <v>0</v>
      </c>
      <c r="L23" s="69">
        <f t="shared" si="2"/>
        <v>139.33333333333334</v>
      </c>
    </row>
    <row r="24" spans="1:12" s="17" customFormat="1" ht="25.5" customHeight="1" x14ac:dyDescent="0.25">
      <c r="A24" s="18">
        <v>23</v>
      </c>
      <c r="B24" s="36" t="s">
        <v>145</v>
      </c>
      <c r="C24" s="31" t="s">
        <v>55</v>
      </c>
      <c r="D24" s="32" t="s">
        <v>58</v>
      </c>
      <c r="E24" s="32" t="s">
        <v>112</v>
      </c>
      <c r="F24" s="35">
        <v>817</v>
      </c>
      <c r="G24" s="34">
        <f t="shared" si="0"/>
        <v>9804</v>
      </c>
      <c r="H24" s="34">
        <f>(F24/12)</f>
        <v>68.083333333333329</v>
      </c>
      <c r="I24" s="34">
        <f t="shared" si="7"/>
        <v>38.333333333333336</v>
      </c>
      <c r="J24" s="34">
        <v>0</v>
      </c>
      <c r="K24" s="34">
        <v>0</v>
      </c>
      <c r="L24" s="69">
        <f t="shared" si="2"/>
        <v>106.41666666666666</v>
      </c>
    </row>
    <row r="25" spans="1:12" s="17" customFormat="1" ht="25.5" customHeight="1" x14ac:dyDescent="0.25">
      <c r="A25" s="18">
        <v>24</v>
      </c>
      <c r="B25" s="36" t="s">
        <v>100</v>
      </c>
      <c r="C25" s="31" t="s">
        <v>55</v>
      </c>
      <c r="D25" s="32" t="s">
        <v>58</v>
      </c>
      <c r="E25" s="32" t="s">
        <v>72</v>
      </c>
      <c r="F25" s="44">
        <v>1212</v>
      </c>
      <c r="G25" s="34">
        <f t="shared" si="0"/>
        <v>14544</v>
      </c>
      <c r="H25" s="34">
        <f>(F25/12)</f>
        <v>101</v>
      </c>
      <c r="I25" s="34">
        <f>(460/12)*1</f>
        <v>38.333333333333336</v>
      </c>
      <c r="J25" s="34">
        <v>0</v>
      </c>
      <c r="K25" s="34">
        <v>0</v>
      </c>
      <c r="L25" s="69">
        <f t="shared" si="2"/>
        <v>139.33333333333334</v>
      </c>
    </row>
    <row r="26" spans="1:12" s="17" customFormat="1" ht="25.5" customHeight="1" x14ac:dyDescent="0.25">
      <c r="A26" s="18">
        <v>25</v>
      </c>
      <c r="B26" s="36" t="s">
        <v>184</v>
      </c>
      <c r="C26" s="31" t="s">
        <v>55</v>
      </c>
      <c r="D26" s="32" t="s">
        <v>58</v>
      </c>
      <c r="E26" s="32" t="s">
        <v>85</v>
      </c>
      <c r="F26" s="44">
        <v>622</v>
      </c>
      <c r="G26" s="34">
        <f t="shared" si="0"/>
        <v>7464</v>
      </c>
      <c r="H26" s="34">
        <f>((F26+K26)/12)</f>
        <v>51.833333333333336</v>
      </c>
      <c r="I26" s="34">
        <f t="shared" si="3"/>
        <v>38.333333333333336</v>
      </c>
      <c r="J26" s="34">
        <v>0</v>
      </c>
      <c r="K26" s="34">
        <v>0</v>
      </c>
      <c r="L26" s="69">
        <f t="shared" si="2"/>
        <v>90.166666666666671</v>
      </c>
    </row>
    <row r="27" spans="1:12" s="17" customFormat="1" ht="25.5" customHeight="1" x14ac:dyDescent="0.25">
      <c r="A27" s="18">
        <v>26</v>
      </c>
      <c r="B27" s="36" t="s">
        <v>94</v>
      </c>
      <c r="C27" s="31" t="s">
        <v>55</v>
      </c>
      <c r="D27" s="32" t="s">
        <v>58</v>
      </c>
      <c r="E27" s="32" t="s">
        <v>65</v>
      </c>
      <c r="F27" s="33">
        <v>460</v>
      </c>
      <c r="G27" s="34">
        <f t="shared" si="0"/>
        <v>5520</v>
      </c>
      <c r="H27" s="34">
        <f t="shared" ref="H27:H36" si="12">(F27/12)</f>
        <v>38.333333333333336</v>
      </c>
      <c r="I27" s="34">
        <f t="shared" si="6"/>
        <v>38.333333333333336</v>
      </c>
      <c r="J27" s="34">
        <v>0</v>
      </c>
      <c r="K27" s="34">
        <v>0</v>
      </c>
      <c r="L27" s="69">
        <f t="shared" si="2"/>
        <v>76.666666666666671</v>
      </c>
    </row>
    <row r="28" spans="1:12" s="17" customFormat="1" ht="25.5" customHeight="1" x14ac:dyDescent="0.25">
      <c r="A28" s="18">
        <v>27</v>
      </c>
      <c r="B28" s="36" t="s">
        <v>94</v>
      </c>
      <c r="C28" s="31" t="s">
        <v>55</v>
      </c>
      <c r="D28" s="32" t="s">
        <v>58</v>
      </c>
      <c r="E28" s="32" t="s">
        <v>65</v>
      </c>
      <c r="F28" s="33">
        <v>460</v>
      </c>
      <c r="G28" s="34">
        <f t="shared" si="0"/>
        <v>5520</v>
      </c>
      <c r="H28" s="34">
        <f t="shared" si="12"/>
        <v>38.333333333333336</v>
      </c>
      <c r="I28" s="34">
        <f t="shared" si="5"/>
        <v>38.333333333333336</v>
      </c>
      <c r="J28" s="34">
        <v>0</v>
      </c>
      <c r="K28" s="34">
        <v>0</v>
      </c>
      <c r="L28" s="69">
        <f t="shared" si="2"/>
        <v>76.666666666666671</v>
      </c>
    </row>
    <row r="29" spans="1:12" s="17" customFormat="1" ht="25.5" customHeight="1" x14ac:dyDescent="0.25">
      <c r="A29" s="18">
        <v>28</v>
      </c>
      <c r="B29" s="46" t="s">
        <v>136</v>
      </c>
      <c r="C29" s="31" t="s">
        <v>55</v>
      </c>
      <c r="D29" s="32" t="s">
        <v>58</v>
      </c>
      <c r="E29" s="32" t="s">
        <v>59</v>
      </c>
      <c r="F29" s="35">
        <v>901</v>
      </c>
      <c r="G29" s="34">
        <f t="shared" si="0"/>
        <v>10812</v>
      </c>
      <c r="H29" s="34">
        <f t="shared" si="12"/>
        <v>75.083333333333329</v>
      </c>
      <c r="I29" s="34">
        <f>(460/12)*1</f>
        <v>38.333333333333336</v>
      </c>
      <c r="J29" s="34">
        <v>0</v>
      </c>
      <c r="K29" s="34">
        <v>0</v>
      </c>
      <c r="L29" s="69">
        <f t="shared" si="2"/>
        <v>113.41666666666666</v>
      </c>
    </row>
    <row r="30" spans="1:12" s="17" customFormat="1" ht="25.5" customHeight="1" x14ac:dyDescent="0.25">
      <c r="A30" s="18">
        <v>29</v>
      </c>
      <c r="B30" s="45" t="s">
        <v>149</v>
      </c>
      <c r="C30" s="31" t="s">
        <v>55</v>
      </c>
      <c r="D30" s="32" t="s">
        <v>56</v>
      </c>
      <c r="E30" s="32" t="s">
        <v>68</v>
      </c>
      <c r="F30" s="35">
        <v>1503.33</v>
      </c>
      <c r="G30" s="34">
        <f t="shared" si="0"/>
        <v>18039.96</v>
      </c>
      <c r="H30" s="34">
        <f t="shared" si="12"/>
        <v>125.27749999999999</v>
      </c>
      <c r="I30" s="34">
        <f>(460/360)*22</f>
        <v>28.111111111111107</v>
      </c>
      <c r="J30" s="34">
        <v>0</v>
      </c>
      <c r="K30" s="34">
        <v>0</v>
      </c>
      <c r="L30" s="69">
        <f t="shared" si="2"/>
        <v>153.38861111111109</v>
      </c>
    </row>
    <row r="31" spans="1:12" s="17" customFormat="1" ht="25.5" customHeight="1" x14ac:dyDescent="0.25">
      <c r="A31" s="18">
        <v>30</v>
      </c>
      <c r="B31" s="36" t="s">
        <v>94</v>
      </c>
      <c r="C31" s="31" t="s">
        <v>55</v>
      </c>
      <c r="D31" s="32" t="s">
        <v>56</v>
      </c>
      <c r="E31" s="32" t="s">
        <v>65</v>
      </c>
      <c r="F31" s="33">
        <v>460</v>
      </c>
      <c r="G31" s="34">
        <f t="shared" si="0"/>
        <v>5520</v>
      </c>
      <c r="H31" s="34">
        <f t="shared" si="12"/>
        <v>38.333333333333336</v>
      </c>
      <c r="I31" s="34">
        <f t="shared" si="9"/>
        <v>38.333333333333336</v>
      </c>
      <c r="J31" s="34">
        <v>0</v>
      </c>
      <c r="K31" s="34">
        <v>0</v>
      </c>
      <c r="L31" s="69">
        <f t="shared" si="2"/>
        <v>76.666666666666671</v>
      </c>
    </row>
    <row r="32" spans="1:12" s="17" customFormat="1" ht="25.5" customHeight="1" x14ac:dyDescent="0.25">
      <c r="A32" s="18">
        <v>31</v>
      </c>
      <c r="B32" s="36" t="s">
        <v>108</v>
      </c>
      <c r="C32" s="31" t="s">
        <v>55</v>
      </c>
      <c r="D32" s="32" t="s">
        <v>56</v>
      </c>
      <c r="E32" s="32" t="s">
        <v>72</v>
      </c>
      <c r="F32" s="33">
        <v>1212</v>
      </c>
      <c r="G32" s="34">
        <f t="shared" si="0"/>
        <v>14544</v>
      </c>
      <c r="H32" s="34">
        <f t="shared" si="12"/>
        <v>101</v>
      </c>
      <c r="I32" s="34">
        <f t="shared" si="9"/>
        <v>38.333333333333336</v>
      </c>
      <c r="J32" s="34">
        <v>0</v>
      </c>
      <c r="K32" s="34">
        <v>0</v>
      </c>
      <c r="L32" s="69">
        <f t="shared" si="2"/>
        <v>139.33333333333334</v>
      </c>
    </row>
    <row r="33" spans="1:12" s="17" customFormat="1" ht="25.5" customHeight="1" x14ac:dyDescent="0.25">
      <c r="A33" s="18">
        <v>32</v>
      </c>
      <c r="B33" s="36" t="s">
        <v>119</v>
      </c>
      <c r="C33" s="31" t="s">
        <v>55</v>
      </c>
      <c r="D33" s="32" t="s">
        <v>56</v>
      </c>
      <c r="E33" s="32" t="s">
        <v>85</v>
      </c>
      <c r="F33" s="35">
        <v>590</v>
      </c>
      <c r="G33" s="34">
        <f t="shared" si="0"/>
        <v>7080</v>
      </c>
      <c r="H33" s="34">
        <f t="shared" si="12"/>
        <v>49.166666666666664</v>
      </c>
      <c r="I33" s="34">
        <f t="shared" si="6"/>
        <v>38.333333333333336</v>
      </c>
      <c r="J33" s="34">
        <v>0</v>
      </c>
      <c r="K33" s="34">
        <v>0</v>
      </c>
      <c r="L33" s="69">
        <f t="shared" si="2"/>
        <v>87.5</v>
      </c>
    </row>
    <row r="34" spans="1:12" s="17" customFormat="1" ht="25.5" customHeight="1" x14ac:dyDescent="0.25">
      <c r="A34" s="18">
        <v>33</v>
      </c>
      <c r="B34" s="36" t="s">
        <v>157</v>
      </c>
      <c r="C34" s="31" t="s">
        <v>55</v>
      </c>
      <c r="D34" s="32" t="s">
        <v>56</v>
      </c>
      <c r="E34" s="32" t="s">
        <v>85</v>
      </c>
      <c r="F34" s="33">
        <v>590</v>
      </c>
      <c r="G34" s="34">
        <f t="shared" si="0"/>
        <v>7080</v>
      </c>
      <c r="H34" s="34">
        <f t="shared" si="12"/>
        <v>49.166666666666664</v>
      </c>
      <c r="I34" s="34">
        <f>(460/12)*1</f>
        <v>38.333333333333336</v>
      </c>
      <c r="J34" s="34">
        <v>0</v>
      </c>
      <c r="K34" s="34">
        <v>0</v>
      </c>
      <c r="L34" s="69">
        <f t="shared" si="2"/>
        <v>87.5</v>
      </c>
    </row>
    <row r="35" spans="1:12" s="17" customFormat="1" ht="25.5" customHeight="1" x14ac:dyDescent="0.25">
      <c r="A35" s="18">
        <v>34</v>
      </c>
      <c r="B35" s="38" t="s">
        <v>139</v>
      </c>
      <c r="C35" s="31" t="s">
        <v>55</v>
      </c>
      <c r="D35" s="32" t="s">
        <v>56</v>
      </c>
      <c r="E35" s="32" t="s">
        <v>57</v>
      </c>
      <c r="F35" s="33">
        <v>675</v>
      </c>
      <c r="G35" s="34">
        <f t="shared" ref="G35:G67" si="13">F35*12</f>
        <v>8100</v>
      </c>
      <c r="H35" s="34">
        <f t="shared" si="12"/>
        <v>56.25</v>
      </c>
      <c r="I35" s="34">
        <f t="shared" si="7"/>
        <v>38.333333333333336</v>
      </c>
      <c r="J35" s="34">
        <v>0</v>
      </c>
      <c r="K35" s="34">
        <v>0</v>
      </c>
      <c r="L35" s="69">
        <f t="shared" si="2"/>
        <v>94.583333333333343</v>
      </c>
    </row>
    <row r="36" spans="1:12" s="17" customFormat="1" ht="25.5" customHeight="1" x14ac:dyDescent="0.25">
      <c r="A36" s="18">
        <v>35</v>
      </c>
      <c r="B36" s="36" t="s">
        <v>87</v>
      </c>
      <c r="C36" s="31" t="s">
        <v>55</v>
      </c>
      <c r="D36" s="32" t="s">
        <v>56</v>
      </c>
      <c r="E36" s="32" t="s">
        <v>72</v>
      </c>
      <c r="F36" s="33">
        <v>1200</v>
      </c>
      <c r="G36" s="34">
        <f t="shared" si="13"/>
        <v>14400</v>
      </c>
      <c r="H36" s="34">
        <f t="shared" si="12"/>
        <v>100</v>
      </c>
      <c r="I36" s="34">
        <f t="shared" si="3"/>
        <v>38.333333333333336</v>
      </c>
      <c r="J36" s="34">
        <v>0</v>
      </c>
      <c r="K36" s="34">
        <v>0</v>
      </c>
      <c r="L36" s="69">
        <f t="shared" si="2"/>
        <v>138.33333333333334</v>
      </c>
    </row>
    <row r="37" spans="1:12" s="17" customFormat="1" ht="25.5" customHeight="1" x14ac:dyDescent="0.25">
      <c r="A37" s="18">
        <v>36</v>
      </c>
      <c r="B37" s="47" t="s">
        <v>189</v>
      </c>
      <c r="C37" s="31" t="s">
        <v>55</v>
      </c>
      <c r="D37" s="32" t="s">
        <v>56</v>
      </c>
      <c r="E37" s="32" t="s">
        <v>132</v>
      </c>
      <c r="F37" s="35">
        <v>1212</v>
      </c>
      <c r="G37" s="34">
        <f t="shared" si="13"/>
        <v>14544</v>
      </c>
      <c r="H37" s="34">
        <f>((F37+K37)/12)</f>
        <v>170.83333333333334</v>
      </c>
      <c r="I37" s="34">
        <f t="shared" si="5"/>
        <v>38.333333333333336</v>
      </c>
      <c r="J37" s="34">
        <v>0</v>
      </c>
      <c r="K37" s="34">
        <v>838</v>
      </c>
      <c r="L37" s="69">
        <f t="shared" si="2"/>
        <v>1047.1666666666667</v>
      </c>
    </row>
    <row r="38" spans="1:12" s="17" customFormat="1" ht="25.5" customHeight="1" x14ac:dyDescent="0.25">
      <c r="A38" s="18">
        <v>37</v>
      </c>
      <c r="B38" s="36" t="s">
        <v>121</v>
      </c>
      <c r="C38" s="31" t="s">
        <v>55</v>
      </c>
      <c r="D38" s="32" t="s">
        <v>56</v>
      </c>
      <c r="E38" s="32" t="s">
        <v>72</v>
      </c>
      <c r="F38" s="35">
        <v>1164</v>
      </c>
      <c r="G38" s="34">
        <f t="shared" si="13"/>
        <v>13968</v>
      </c>
      <c r="H38" s="34">
        <f>(F38/12)</f>
        <v>97</v>
      </c>
      <c r="I38" s="34">
        <f t="shared" si="6"/>
        <v>38.333333333333336</v>
      </c>
      <c r="J38" s="34">
        <v>0</v>
      </c>
      <c r="K38" s="34">
        <v>0</v>
      </c>
      <c r="L38" s="69">
        <f t="shared" si="2"/>
        <v>135.33333333333334</v>
      </c>
    </row>
    <row r="39" spans="1:12" s="17" customFormat="1" ht="25.5" customHeight="1" x14ac:dyDescent="0.25">
      <c r="A39" s="18">
        <v>38</v>
      </c>
      <c r="B39" s="38" t="s">
        <v>148</v>
      </c>
      <c r="C39" s="31" t="s">
        <v>55</v>
      </c>
      <c r="D39" s="32" t="s">
        <v>56</v>
      </c>
      <c r="E39" s="32" t="s">
        <v>72</v>
      </c>
      <c r="F39" s="33">
        <v>1212</v>
      </c>
      <c r="G39" s="34">
        <f t="shared" si="13"/>
        <v>14544</v>
      </c>
      <c r="H39" s="34">
        <f>(F39/12)</f>
        <v>101</v>
      </c>
      <c r="I39" s="34">
        <f t="shared" si="11"/>
        <v>38.333333333333336</v>
      </c>
      <c r="J39" s="34">
        <v>0</v>
      </c>
      <c r="K39" s="34">
        <v>0</v>
      </c>
      <c r="L39" s="69">
        <f t="shared" si="2"/>
        <v>139.33333333333334</v>
      </c>
    </row>
    <row r="40" spans="1:12" s="17" customFormat="1" ht="25.5" customHeight="1" x14ac:dyDescent="0.25">
      <c r="A40" s="18">
        <v>39</v>
      </c>
      <c r="B40" s="36" t="s">
        <v>54</v>
      </c>
      <c r="C40" s="31" t="s">
        <v>55</v>
      </c>
      <c r="D40" s="32" t="s">
        <v>56</v>
      </c>
      <c r="E40" s="32" t="s">
        <v>57</v>
      </c>
      <c r="F40" s="48">
        <v>675</v>
      </c>
      <c r="G40" s="34">
        <f t="shared" si="13"/>
        <v>8100</v>
      </c>
      <c r="H40" s="34">
        <f>(F40/12)</f>
        <v>56.25</v>
      </c>
      <c r="I40" s="34">
        <f t="shared" si="10"/>
        <v>38.333333333333336</v>
      </c>
      <c r="J40" s="34">
        <v>0</v>
      </c>
      <c r="K40" s="34">
        <v>58</v>
      </c>
      <c r="L40" s="69">
        <f t="shared" si="2"/>
        <v>152.58333333333334</v>
      </c>
    </row>
    <row r="41" spans="1:12" s="17" customFormat="1" ht="25.5" customHeight="1" x14ac:dyDescent="0.25">
      <c r="A41" s="18">
        <v>40</v>
      </c>
      <c r="B41" s="36" t="s">
        <v>127</v>
      </c>
      <c r="C41" s="31" t="s">
        <v>55</v>
      </c>
      <c r="D41" s="32" t="s">
        <v>56</v>
      </c>
      <c r="E41" s="32" t="s">
        <v>68</v>
      </c>
      <c r="F41" s="33">
        <v>2050</v>
      </c>
      <c r="G41" s="34">
        <f t="shared" si="13"/>
        <v>24600</v>
      </c>
      <c r="H41" s="34">
        <f>((F41+K41)/12)</f>
        <v>170.83333333333334</v>
      </c>
      <c r="I41" s="34">
        <f>(460/360)*30</f>
        <v>38.333333333333329</v>
      </c>
      <c r="J41" s="34">
        <v>0</v>
      </c>
      <c r="K41" s="34">
        <v>0</v>
      </c>
      <c r="L41" s="69">
        <f t="shared" si="2"/>
        <v>209.16666666666669</v>
      </c>
    </row>
    <row r="42" spans="1:12" s="17" customFormat="1" ht="25.5" customHeight="1" x14ac:dyDescent="0.25">
      <c r="A42" s="18">
        <v>41</v>
      </c>
      <c r="B42" s="30" t="s">
        <v>180</v>
      </c>
      <c r="C42" s="31" t="s">
        <v>55</v>
      </c>
      <c r="D42" s="32" t="s">
        <v>56</v>
      </c>
      <c r="E42" s="32" t="s">
        <v>59</v>
      </c>
      <c r="F42" s="48">
        <v>986</v>
      </c>
      <c r="G42" s="34">
        <f t="shared" si="13"/>
        <v>11832</v>
      </c>
      <c r="H42" s="34">
        <f>((F42+K42)/12)</f>
        <v>82.166666666666671</v>
      </c>
      <c r="I42" s="34">
        <f>(460/360)*30</f>
        <v>38.333333333333329</v>
      </c>
      <c r="J42" s="34">
        <v>0</v>
      </c>
      <c r="K42" s="34">
        <v>0</v>
      </c>
      <c r="L42" s="69">
        <f t="shared" si="2"/>
        <v>120.5</v>
      </c>
    </row>
    <row r="43" spans="1:12" s="17" customFormat="1" ht="25.5" customHeight="1" x14ac:dyDescent="0.25">
      <c r="A43" s="18">
        <v>42</v>
      </c>
      <c r="B43" s="36" t="s">
        <v>54</v>
      </c>
      <c r="C43" s="31" t="s">
        <v>55</v>
      </c>
      <c r="D43" s="32" t="s">
        <v>56</v>
      </c>
      <c r="E43" s="32" t="s">
        <v>57</v>
      </c>
      <c r="F43" s="35">
        <v>675</v>
      </c>
      <c r="G43" s="34">
        <f t="shared" si="13"/>
        <v>8100</v>
      </c>
      <c r="H43" s="34">
        <f>(F43/12)</f>
        <v>56.25</v>
      </c>
      <c r="I43" s="34">
        <f t="shared" si="3"/>
        <v>38.333333333333336</v>
      </c>
      <c r="J43" s="34">
        <v>0</v>
      </c>
      <c r="K43" s="34">
        <v>0</v>
      </c>
      <c r="L43" s="69">
        <f t="shared" si="2"/>
        <v>94.583333333333343</v>
      </c>
    </row>
    <row r="44" spans="1:12" s="17" customFormat="1" ht="25.5" customHeight="1" x14ac:dyDescent="0.25">
      <c r="A44" s="18">
        <v>43</v>
      </c>
      <c r="B44" s="36" t="s">
        <v>124</v>
      </c>
      <c r="C44" s="31" t="s">
        <v>55</v>
      </c>
      <c r="D44" s="32" t="s">
        <v>56</v>
      </c>
      <c r="E44" s="32" t="s">
        <v>125</v>
      </c>
      <c r="F44" s="44">
        <v>1340</v>
      </c>
      <c r="G44" s="34">
        <f t="shared" si="13"/>
        <v>16080</v>
      </c>
      <c r="H44" s="34">
        <f>(F44/12)</f>
        <v>111.66666666666667</v>
      </c>
      <c r="I44" s="34">
        <f t="shared" si="6"/>
        <v>38.333333333333336</v>
      </c>
      <c r="J44" s="34">
        <v>0</v>
      </c>
      <c r="K44" s="34">
        <v>0</v>
      </c>
      <c r="L44" s="69">
        <f t="shared" si="2"/>
        <v>150</v>
      </c>
    </row>
    <row r="45" spans="1:12" s="17" customFormat="1" ht="25.5" customHeight="1" x14ac:dyDescent="0.25">
      <c r="A45" s="18">
        <v>44</v>
      </c>
      <c r="B45" s="36" t="s">
        <v>54</v>
      </c>
      <c r="C45" s="31" t="s">
        <v>55</v>
      </c>
      <c r="D45" s="32" t="s">
        <v>56</v>
      </c>
      <c r="E45" s="32" t="s">
        <v>57</v>
      </c>
      <c r="F45" s="35">
        <v>675</v>
      </c>
      <c r="G45" s="34">
        <f t="shared" si="13"/>
        <v>8100</v>
      </c>
      <c r="H45" s="34">
        <f>(F45/12)</f>
        <v>56.25</v>
      </c>
      <c r="I45" s="34">
        <f t="shared" si="3"/>
        <v>38.333333333333336</v>
      </c>
      <c r="J45" s="34">
        <v>0</v>
      </c>
      <c r="K45" s="34">
        <v>0</v>
      </c>
      <c r="L45" s="69">
        <f t="shared" si="2"/>
        <v>94.583333333333343</v>
      </c>
    </row>
    <row r="46" spans="1:12" s="17" customFormat="1" ht="25.5" customHeight="1" x14ac:dyDescent="0.25">
      <c r="A46" s="18">
        <v>45</v>
      </c>
      <c r="B46" s="38" t="s">
        <v>67</v>
      </c>
      <c r="C46" s="31" t="s">
        <v>55</v>
      </c>
      <c r="D46" s="32" t="s">
        <v>56</v>
      </c>
      <c r="E46" s="32" t="s">
        <v>68</v>
      </c>
      <c r="F46" s="44">
        <v>2050</v>
      </c>
      <c r="G46" s="34">
        <f t="shared" si="13"/>
        <v>24600</v>
      </c>
      <c r="H46" s="34">
        <f>(F46/12)</f>
        <v>170.83333333333334</v>
      </c>
      <c r="I46" s="34">
        <f>(460/360)*30</f>
        <v>38.333333333333329</v>
      </c>
      <c r="J46" s="34">
        <v>0</v>
      </c>
      <c r="K46" s="34">
        <v>0</v>
      </c>
      <c r="L46" s="69">
        <f t="shared" si="2"/>
        <v>209.16666666666669</v>
      </c>
    </row>
    <row r="47" spans="1:12" s="17" customFormat="1" ht="25.5" customHeight="1" x14ac:dyDescent="0.25">
      <c r="A47" s="18">
        <v>46</v>
      </c>
      <c r="B47" s="36" t="s">
        <v>155</v>
      </c>
      <c r="C47" s="31" t="s">
        <v>55</v>
      </c>
      <c r="D47" s="32" t="s">
        <v>56</v>
      </c>
      <c r="E47" s="32" t="s">
        <v>72</v>
      </c>
      <c r="F47" s="35">
        <v>1164</v>
      </c>
      <c r="G47" s="34">
        <f t="shared" si="13"/>
        <v>13968</v>
      </c>
      <c r="H47" s="34">
        <f>((F47+K47)/12)</f>
        <v>97</v>
      </c>
      <c r="I47" s="34">
        <f t="shared" ref="I47:I176" si="14">(460/12)*1</f>
        <v>38.333333333333336</v>
      </c>
      <c r="J47" s="34">
        <v>0</v>
      </c>
      <c r="K47" s="34">
        <v>0</v>
      </c>
      <c r="L47" s="69">
        <f t="shared" si="2"/>
        <v>135.33333333333334</v>
      </c>
    </row>
    <row r="48" spans="1:12" s="17" customFormat="1" ht="25.5" customHeight="1" x14ac:dyDescent="0.25">
      <c r="A48" s="18">
        <v>47</v>
      </c>
      <c r="B48" s="43" t="s">
        <v>190</v>
      </c>
      <c r="C48" s="31" t="s">
        <v>55</v>
      </c>
      <c r="D48" s="32" t="s">
        <v>56</v>
      </c>
      <c r="E48" s="32" t="s">
        <v>65</v>
      </c>
      <c r="F48" s="44">
        <v>500</v>
      </c>
      <c r="G48" s="34">
        <f t="shared" si="13"/>
        <v>6000</v>
      </c>
      <c r="H48" s="34">
        <f t="shared" ref="H48:H79" si="15">(F48/12)</f>
        <v>41.666666666666664</v>
      </c>
      <c r="I48" s="34">
        <f t="shared" si="7"/>
        <v>38.333333333333336</v>
      </c>
      <c r="J48" s="34">
        <v>0</v>
      </c>
      <c r="K48" s="34">
        <v>0</v>
      </c>
      <c r="L48" s="69">
        <f t="shared" si="2"/>
        <v>80</v>
      </c>
    </row>
    <row r="49" spans="1:12" s="17" customFormat="1" ht="25.5" customHeight="1" x14ac:dyDescent="0.25">
      <c r="A49" s="18">
        <v>48</v>
      </c>
      <c r="B49" s="36" t="s">
        <v>191</v>
      </c>
      <c r="C49" s="31" t="s">
        <v>95</v>
      </c>
      <c r="D49" s="32" t="s">
        <v>64</v>
      </c>
      <c r="E49" s="32" t="s">
        <v>59</v>
      </c>
      <c r="F49" s="33">
        <v>901</v>
      </c>
      <c r="G49" s="34">
        <f t="shared" si="13"/>
        <v>10812</v>
      </c>
      <c r="H49" s="34">
        <f t="shared" si="15"/>
        <v>75.083333333333329</v>
      </c>
      <c r="I49" s="34">
        <f t="shared" si="3"/>
        <v>38.333333333333336</v>
      </c>
      <c r="J49" s="34">
        <v>0</v>
      </c>
      <c r="K49" s="34">
        <v>0</v>
      </c>
      <c r="L49" s="69">
        <f t="shared" si="2"/>
        <v>113.41666666666666</v>
      </c>
    </row>
    <row r="50" spans="1:12" s="17" customFormat="1" ht="25.5" customHeight="1" x14ac:dyDescent="0.25">
      <c r="A50" s="18">
        <v>49</v>
      </c>
      <c r="B50" s="36" t="s">
        <v>94</v>
      </c>
      <c r="C50" s="31" t="s">
        <v>95</v>
      </c>
      <c r="D50" s="32" t="s">
        <v>64</v>
      </c>
      <c r="E50" s="32" t="s">
        <v>65</v>
      </c>
      <c r="F50" s="33">
        <v>460</v>
      </c>
      <c r="G50" s="34">
        <f t="shared" si="13"/>
        <v>5520</v>
      </c>
      <c r="H50" s="34">
        <f t="shared" si="15"/>
        <v>38.333333333333336</v>
      </c>
      <c r="I50" s="34">
        <f t="shared" si="5"/>
        <v>38.333333333333336</v>
      </c>
      <c r="J50" s="34">
        <v>0</v>
      </c>
      <c r="K50" s="34">
        <v>0</v>
      </c>
      <c r="L50" s="69">
        <f t="shared" si="2"/>
        <v>76.666666666666671</v>
      </c>
    </row>
    <row r="51" spans="1:12" s="17" customFormat="1" ht="25.5" customHeight="1" x14ac:dyDescent="0.25">
      <c r="A51" s="18">
        <v>50</v>
      </c>
      <c r="B51" s="36" t="s">
        <v>207</v>
      </c>
      <c r="C51" s="31" t="s">
        <v>95</v>
      </c>
      <c r="D51" s="32" t="s">
        <v>64</v>
      </c>
      <c r="E51" s="32" t="s">
        <v>65</v>
      </c>
      <c r="F51" s="33">
        <v>460</v>
      </c>
      <c r="G51" s="34">
        <f t="shared" ref="G51" si="16">F51*12</f>
        <v>5520</v>
      </c>
      <c r="H51" s="34">
        <f t="shared" ref="H51" si="17">(F51/12)</f>
        <v>38.333333333333336</v>
      </c>
      <c r="I51" s="34">
        <f t="shared" si="5"/>
        <v>38.333333333333336</v>
      </c>
      <c r="J51" s="34">
        <v>0</v>
      </c>
      <c r="K51" s="34">
        <v>0</v>
      </c>
      <c r="L51" s="69">
        <f t="shared" si="2"/>
        <v>76.666666666666671</v>
      </c>
    </row>
    <row r="52" spans="1:12" s="17" customFormat="1" ht="25.5" customHeight="1" x14ac:dyDescent="0.25">
      <c r="A52" s="18">
        <v>51</v>
      </c>
      <c r="B52" s="36" t="s">
        <v>82</v>
      </c>
      <c r="C52" s="31" t="s">
        <v>83</v>
      </c>
      <c r="D52" s="32" t="s">
        <v>64</v>
      </c>
      <c r="E52" s="32" t="s">
        <v>65</v>
      </c>
      <c r="F52" s="33">
        <v>460</v>
      </c>
      <c r="G52" s="34">
        <f>F52*12</f>
        <v>5520</v>
      </c>
      <c r="H52" s="34">
        <f>(F52/12)</f>
        <v>38.333333333333336</v>
      </c>
      <c r="I52" s="34">
        <f t="shared" si="3"/>
        <v>38.333333333333336</v>
      </c>
      <c r="J52" s="34">
        <v>0</v>
      </c>
      <c r="K52" s="34">
        <v>0</v>
      </c>
      <c r="L52" s="69">
        <f t="shared" si="2"/>
        <v>76.666666666666671</v>
      </c>
    </row>
    <row r="53" spans="1:12" s="17" customFormat="1" ht="25.5" customHeight="1" x14ac:dyDescent="0.25">
      <c r="A53" s="18">
        <v>52</v>
      </c>
      <c r="B53" s="36" t="s">
        <v>82</v>
      </c>
      <c r="C53" s="31" t="s">
        <v>83</v>
      </c>
      <c r="D53" s="32" t="s">
        <v>64</v>
      </c>
      <c r="E53" s="32" t="s">
        <v>65</v>
      </c>
      <c r="F53" s="33">
        <v>460</v>
      </c>
      <c r="G53" s="62">
        <f t="shared" si="13"/>
        <v>5520</v>
      </c>
      <c r="H53" s="62">
        <f t="shared" si="15"/>
        <v>38.333333333333336</v>
      </c>
      <c r="I53" s="34">
        <f t="shared" si="3"/>
        <v>38.333333333333336</v>
      </c>
      <c r="J53" s="34">
        <v>0</v>
      </c>
      <c r="K53" s="34">
        <v>0</v>
      </c>
      <c r="L53" s="69">
        <f t="shared" si="2"/>
        <v>76.666666666666671</v>
      </c>
    </row>
    <row r="54" spans="1:12" s="17" customFormat="1" ht="25.5" customHeight="1" x14ac:dyDescent="0.25">
      <c r="A54" s="18">
        <v>53</v>
      </c>
      <c r="B54" s="36" t="s">
        <v>183</v>
      </c>
      <c r="C54" s="31" t="s">
        <v>83</v>
      </c>
      <c r="D54" s="32" t="s">
        <v>64</v>
      </c>
      <c r="E54" s="32" t="s">
        <v>85</v>
      </c>
      <c r="F54" s="42">
        <v>622</v>
      </c>
      <c r="G54" s="62">
        <f t="shared" si="13"/>
        <v>7464</v>
      </c>
      <c r="H54" s="62">
        <f t="shared" si="15"/>
        <v>51.833333333333336</v>
      </c>
      <c r="I54" s="62">
        <f t="shared" si="8"/>
        <v>38.333333333333336</v>
      </c>
      <c r="J54" s="34">
        <v>0</v>
      </c>
      <c r="K54" s="34">
        <v>0</v>
      </c>
      <c r="L54" s="69">
        <f t="shared" si="2"/>
        <v>90.166666666666671</v>
      </c>
    </row>
    <row r="55" spans="1:12" s="17" customFormat="1" ht="25.5" customHeight="1" x14ac:dyDescent="0.25">
      <c r="A55" s="18">
        <v>54</v>
      </c>
      <c r="B55" s="29" t="s">
        <v>201</v>
      </c>
      <c r="C55" s="31" t="s">
        <v>83</v>
      </c>
      <c r="D55" s="32" t="s">
        <v>64</v>
      </c>
      <c r="E55" s="32" t="s">
        <v>57</v>
      </c>
      <c r="F55" s="42">
        <v>1200</v>
      </c>
      <c r="G55" s="62">
        <f t="shared" si="13"/>
        <v>14400</v>
      </c>
      <c r="H55" s="62">
        <f t="shared" si="15"/>
        <v>100</v>
      </c>
      <c r="I55" s="62">
        <f t="shared" si="8"/>
        <v>38.333333333333336</v>
      </c>
      <c r="J55" s="34">
        <v>0</v>
      </c>
      <c r="K55" s="34">
        <v>0</v>
      </c>
      <c r="L55" s="69">
        <f t="shared" si="2"/>
        <v>138.33333333333334</v>
      </c>
    </row>
    <row r="56" spans="1:12" s="17" customFormat="1" ht="25.5" customHeight="1" x14ac:dyDescent="0.25">
      <c r="A56" s="18">
        <v>55</v>
      </c>
      <c r="B56" s="36" t="s">
        <v>145</v>
      </c>
      <c r="C56" s="31" t="s">
        <v>55</v>
      </c>
      <c r="D56" s="32" t="s">
        <v>64</v>
      </c>
      <c r="E56" s="32" t="s">
        <v>59</v>
      </c>
      <c r="F56" s="64">
        <v>901</v>
      </c>
      <c r="G56" s="62">
        <f t="shared" si="13"/>
        <v>10812</v>
      </c>
      <c r="H56" s="62">
        <f t="shared" si="15"/>
        <v>75.083333333333329</v>
      </c>
      <c r="I56" s="62">
        <f>(460/360)*30</f>
        <v>38.333333333333329</v>
      </c>
      <c r="J56" s="34">
        <v>0</v>
      </c>
      <c r="K56" s="34">
        <v>0</v>
      </c>
      <c r="L56" s="69">
        <f t="shared" si="2"/>
        <v>113.41666666666666</v>
      </c>
    </row>
    <row r="57" spans="1:12" s="17" customFormat="1" ht="25.5" customHeight="1" x14ac:dyDescent="0.25">
      <c r="A57" s="18">
        <v>56</v>
      </c>
      <c r="B57" s="36" t="s">
        <v>192</v>
      </c>
      <c r="C57" s="31" t="s">
        <v>55</v>
      </c>
      <c r="D57" s="32" t="s">
        <v>64</v>
      </c>
      <c r="E57" s="32" t="s">
        <v>57</v>
      </c>
      <c r="F57" s="35">
        <v>1200</v>
      </c>
      <c r="G57" s="62">
        <f t="shared" si="13"/>
        <v>14400</v>
      </c>
      <c r="H57" s="62">
        <f t="shared" si="15"/>
        <v>100</v>
      </c>
      <c r="I57" s="62">
        <f>(460/360)*30</f>
        <v>38.333333333333329</v>
      </c>
      <c r="J57" s="34">
        <v>0</v>
      </c>
      <c r="K57" s="34">
        <v>0</v>
      </c>
      <c r="L57" s="69">
        <f t="shared" si="2"/>
        <v>138.33333333333331</v>
      </c>
    </row>
    <row r="58" spans="1:12" s="17" customFormat="1" ht="25.5" customHeight="1" x14ac:dyDescent="0.25">
      <c r="A58" s="18">
        <v>57</v>
      </c>
      <c r="B58" s="50" t="s">
        <v>133</v>
      </c>
      <c r="C58" s="31" t="s">
        <v>83</v>
      </c>
      <c r="D58" s="32" t="s">
        <v>110</v>
      </c>
      <c r="E58" s="32" t="s">
        <v>102</v>
      </c>
      <c r="F58" s="33">
        <v>1086</v>
      </c>
      <c r="G58" s="62">
        <f t="shared" si="13"/>
        <v>13032</v>
      </c>
      <c r="H58" s="62">
        <f t="shared" si="15"/>
        <v>90.5</v>
      </c>
      <c r="I58" s="62">
        <f t="shared" si="6"/>
        <v>38.333333333333336</v>
      </c>
      <c r="J58" s="34">
        <v>0</v>
      </c>
      <c r="K58" s="34">
        <v>0</v>
      </c>
      <c r="L58" s="69">
        <f t="shared" si="2"/>
        <v>128.83333333333334</v>
      </c>
    </row>
    <row r="59" spans="1:12" s="17" customFormat="1" ht="25.5" customHeight="1" x14ac:dyDescent="0.25">
      <c r="A59" s="18">
        <v>58</v>
      </c>
      <c r="B59" s="50" t="s">
        <v>199</v>
      </c>
      <c r="C59" s="31" t="s">
        <v>83</v>
      </c>
      <c r="D59" s="32" t="s">
        <v>110</v>
      </c>
      <c r="E59" s="32" t="s">
        <v>102</v>
      </c>
      <c r="F59" s="33">
        <v>1086</v>
      </c>
      <c r="G59" s="62">
        <f t="shared" ref="G59" si="18">F59*12</f>
        <v>13032</v>
      </c>
      <c r="H59" s="62">
        <f t="shared" ref="H59" si="19">(F59/12)</f>
        <v>90.5</v>
      </c>
      <c r="I59" s="62">
        <f t="shared" si="6"/>
        <v>38.333333333333336</v>
      </c>
      <c r="J59" s="34">
        <v>0</v>
      </c>
      <c r="K59" s="34">
        <v>0</v>
      </c>
      <c r="L59" s="69">
        <f t="shared" si="2"/>
        <v>128.83333333333334</v>
      </c>
    </row>
    <row r="60" spans="1:12" s="17" customFormat="1" ht="25.5" customHeight="1" x14ac:dyDescent="0.25">
      <c r="A60" s="18">
        <v>59</v>
      </c>
      <c r="B60" s="29" t="s">
        <v>197</v>
      </c>
      <c r="C60" s="31" t="s">
        <v>83</v>
      </c>
      <c r="D60" s="32" t="s">
        <v>110</v>
      </c>
      <c r="E60" s="32" t="s">
        <v>65</v>
      </c>
      <c r="F60" s="33">
        <v>460</v>
      </c>
      <c r="G60" s="62">
        <f t="shared" si="13"/>
        <v>5520</v>
      </c>
      <c r="H60" s="62">
        <f t="shared" si="15"/>
        <v>38.333333333333336</v>
      </c>
      <c r="I60" s="62">
        <f t="shared" si="6"/>
        <v>38.333333333333336</v>
      </c>
      <c r="J60" s="34">
        <v>0</v>
      </c>
      <c r="K60" s="34">
        <v>0</v>
      </c>
      <c r="L60" s="69">
        <f t="shared" si="2"/>
        <v>76.666666666666671</v>
      </c>
    </row>
    <row r="61" spans="1:12" s="17" customFormat="1" ht="25.5" customHeight="1" x14ac:dyDescent="0.25">
      <c r="A61" s="18">
        <v>60</v>
      </c>
      <c r="B61" s="31" t="s">
        <v>193</v>
      </c>
      <c r="C61" s="31" t="s">
        <v>83</v>
      </c>
      <c r="D61" s="32" t="s">
        <v>110</v>
      </c>
      <c r="E61" s="32" t="s">
        <v>102</v>
      </c>
      <c r="F61" s="42">
        <v>1086</v>
      </c>
      <c r="G61" s="62">
        <f t="shared" si="13"/>
        <v>13032</v>
      </c>
      <c r="H61" s="62">
        <f t="shared" si="15"/>
        <v>90.5</v>
      </c>
      <c r="I61" s="62">
        <f t="shared" si="5"/>
        <v>38.333333333333336</v>
      </c>
      <c r="J61" s="34">
        <v>0</v>
      </c>
      <c r="K61" s="34">
        <v>0</v>
      </c>
      <c r="L61" s="69">
        <f t="shared" si="2"/>
        <v>128.83333333333334</v>
      </c>
    </row>
    <row r="62" spans="1:12" s="17" customFormat="1" ht="25.5" customHeight="1" x14ac:dyDescent="0.25">
      <c r="A62" s="18">
        <v>61</v>
      </c>
      <c r="B62" s="45" t="s">
        <v>194</v>
      </c>
      <c r="C62" s="31" t="s">
        <v>55</v>
      </c>
      <c r="D62" s="32" t="s">
        <v>110</v>
      </c>
      <c r="E62" s="32" t="s">
        <v>102</v>
      </c>
      <c r="F62" s="33">
        <v>1086</v>
      </c>
      <c r="G62" s="62">
        <f t="shared" si="13"/>
        <v>13032</v>
      </c>
      <c r="H62" s="62">
        <f t="shared" si="15"/>
        <v>90.5</v>
      </c>
      <c r="I62" s="62">
        <f>(460/360)*30</f>
        <v>38.333333333333329</v>
      </c>
      <c r="J62" s="34">
        <v>0</v>
      </c>
      <c r="K62" s="34">
        <v>0</v>
      </c>
      <c r="L62" s="69">
        <f t="shared" si="2"/>
        <v>128.83333333333331</v>
      </c>
    </row>
    <row r="63" spans="1:12" s="17" customFormat="1" ht="25.5" customHeight="1" x14ac:dyDescent="0.25">
      <c r="A63" s="18">
        <v>62</v>
      </c>
      <c r="B63" s="51" t="s">
        <v>126</v>
      </c>
      <c r="C63" s="31" t="s">
        <v>55</v>
      </c>
      <c r="D63" s="32" t="s">
        <v>110</v>
      </c>
      <c r="E63" s="32" t="s">
        <v>102</v>
      </c>
      <c r="F63" s="65">
        <v>1086</v>
      </c>
      <c r="G63" s="62">
        <f t="shared" si="13"/>
        <v>13032</v>
      </c>
      <c r="H63" s="62">
        <f t="shared" si="15"/>
        <v>90.5</v>
      </c>
      <c r="I63" s="62">
        <f t="shared" si="6"/>
        <v>38.333333333333336</v>
      </c>
      <c r="J63" s="34">
        <v>0</v>
      </c>
      <c r="K63" s="34">
        <v>0</v>
      </c>
      <c r="L63" s="69">
        <f t="shared" si="2"/>
        <v>128.83333333333334</v>
      </c>
    </row>
    <row r="64" spans="1:12" s="17" customFormat="1" ht="25.5" customHeight="1" x14ac:dyDescent="0.25">
      <c r="A64" s="18">
        <v>63</v>
      </c>
      <c r="B64" s="36" t="s">
        <v>117</v>
      </c>
      <c r="C64" s="31" t="s">
        <v>61</v>
      </c>
      <c r="D64" s="54" t="s">
        <v>74</v>
      </c>
      <c r="E64" s="32" t="s">
        <v>63</v>
      </c>
      <c r="F64" s="42">
        <v>515</v>
      </c>
      <c r="G64" s="62">
        <f t="shared" si="13"/>
        <v>6180</v>
      </c>
      <c r="H64" s="62">
        <f t="shared" si="15"/>
        <v>42.916666666666664</v>
      </c>
      <c r="I64" s="62">
        <f t="shared" si="6"/>
        <v>38.333333333333336</v>
      </c>
      <c r="J64" s="34">
        <v>0</v>
      </c>
      <c r="K64" s="34">
        <v>0</v>
      </c>
      <c r="L64" s="69">
        <f t="shared" si="2"/>
        <v>81.25</v>
      </c>
    </row>
    <row r="65" spans="1:12" s="17" customFormat="1" ht="25.5" customHeight="1" x14ac:dyDescent="0.25">
      <c r="A65" s="18">
        <v>64</v>
      </c>
      <c r="B65" s="36" t="s">
        <v>117</v>
      </c>
      <c r="C65" s="31" t="s">
        <v>61</v>
      </c>
      <c r="D65" s="54" t="s">
        <v>74</v>
      </c>
      <c r="E65" s="32" t="s">
        <v>63</v>
      </c>
      <c r="F65" s="42">
        <v>542.83000000000004</v>
      </c>
      <c r="G65" s="62">
        <f t="shared" si="13"/>
        <v>6513.9600000000009</v>
      </c>
      <c r="H65" s="62">
        <f t="shared" si="15"/>
        <v>45.235833333333339</v>
      </c>
      <c r="I65" s="62">
        <f t="shared" si="6"/>
        <v>38.333333333333336</v>
      </c>
      <c r="J65" s="34">
        <v>0</v>
      </c>
      <c r="K65" s="34">
        <v>0</v>
      </c>
      <c r="L65" s="69">
        <f t="shared" si="2"/>
        <v>83.569166666666675</v>
      </c>
    </row>
    <row r="66" spans="1:12" s="17" customFormat="1" ht="25.5" customHeight="1" x14ac:dyDescent="0.25">
      <c r="A66" s="18">
        <v>65</v>
      </c>
      <c r="B66" s="36" t="s">
        <v>117</v>
      </c>
      <c r="C66" s="31" t="s">
        <v>61</v>
      </c>
      <c r="D66" s="54" t="s">
        <v>74</v>
      </c>
      <c r="E66" s="32" t="s">
        <v>63</v>
      </c>
      <c r="F66" s="42">
        <v>515</v>
      </c>
      <c r="G66" s="62">
        <f t="shared" si="13"/>
        <v>6180</v>
      </c>
      <c r="H66" s="62">
        <f t="shared" si="15"/>
        <v>42.916666666666664</v>
      </c>
      <c r="I66" s="62">
        <f t="shared" si="14"/>
        <v>38.333333333333336</v>
      </c>
      <c r="J66" s="34">
        <v>0</v>
      </c>
      <c r="K66" s="34">
        <v>0</v>
      </c>
      <c r="L66" s="69">
        <f t="shared" si="2"/>
        <v>81.25</v>
      </c>
    </row>
    <row r="67" spans="1:12" s="17" customFormat="1" ht="25.5" customHeight="1" x14ac:dyDescent="0.25">
      <c r="A67" s="18">
        <v>66</v>
      </c>
      <c r="B67" s="36" t="s">
        <v>73</v>
      </c>
      <c r="C67" s="31" t="s">
        <v>61</v>
      </c>
      <c r="D67" s="54" t="s">
        <v>74</v>
      </c>
      <c r="E67" s="32" t="s">
        <v>63</v>
      </c>
      <c r="F67" s="44">
        <v>680</v>
      </c>
      <c r="G67" s="62">
        <f t="shared" si="13"/>
        <v>8160</v>
      </c>
      <c r="H67" s="62">
        <f t="shared" si="15"/>
        <v>56.666666666666664</v>
      </c>
      <c r="I67" s="62">
        <f>(460/12)*1</f>
        <v>38.333333333333336</v>
      </c>
      <c r="J67" s="34">
        <v>0</v>
      </c>
      <c r="K67" s="34">
        <v>0</v>
      </c>
      <c r="L67" s="69">
        <f t="shared" ref="L67:L130" si="20">(SUM(H67:K67)/12)*12</f>
        <v>95</v>
      </c>
    </row>
    <row r="68" spans="1:12" s="17" customFormat="1" ht="25.5" customHeight="1" x14ac:dyDescent="0.25">
      <c r="A68" s="18">
        <v>67</v>
      </c>
      <c r="B68" s="36" t="s">
        <v>81</v>
      </c>
      <c r="C68" s="31" t="s">
        <v>61</v>
      </c>
      <c r="D68" s="54" t="s">
        <v>74</v>
      </c>
      <c r="E68" s="32" t="s">
        <v>63</v>
      </c>
      <c r="F68" s="44">
        <v>515</v>
      </c>
      <c r="G68" s="62">
        <f t="shared" ref="G68:G96" si="21">F68*12</f>
        <v>6180</v>
      </c>
      <c r="H68" s="62">
        <f t="shared" si="15"/>
        <v>42.916666666666664</v>
      </c>
      <c r="I68" s="62">
        <f t="shared" si="3"/>
        <v>38.333333333333336</v>
      </c>
      <c r="J68" s="71">
        <v>64.5</v>
      </c>
      <c r="K68" s="34">
        <v>0</v>
      </c>
      <c r="L68" s="69">
        <f t="shared" si="20"/>
        <v>145.75</v>
      </c>
    </row>
    <row r="69" spans="1:12" s="17" customFormat="1" ht="25.5" customHeight="1" x14ac:dyDescent="0.25">
      <c r="A69" s="18">
        <v>68</v>
      </c>
      <c r="B69" s="36" t="s">
        <v>77</v>
      </c>
      <c r="C69" s="31" t="s">
        <v>61</v>
      </c>
      <c r="D69" s="54" t="s">
        <v>74</v>
      </c>
      <c r="E69" s="32" t="s">
        <v>63</v>
      </c>
      <c r="F69" s="42">
        <v>596</v>
      </c>
      <c r="G69" s="62">
        <f t="shared" si="21"/>
        <v>7152</v>
      </c>
      <c r="H69" s="62">
        <f t="shared" si="15"/>
        <v>49.666666666666664</v>
      </c>
      <c r="I69" s="62">
        <f t="shared" si="3"/>
        <v>38.333333333333336</v>
      </c>
      <c r="J69" s="71">
        <v>91.76</v>
      </c>
      <c r="K69" s="34">
        <v>0</v>
      </c>
      <c r="L69" s="69">
        <f t="shared" si="20"/>
        <v>179.76</v>
      </c>
    </row>
    <row r="70" spans="1:12" s="17" customFormat="1" ht="25.5" customHeight="1" x14ac:dyDescent="0.25">
      <c r="A70" s="18">
        <v>69</v>
      </c>
      <c r="B70" s="36" t="s">
        <v>91</v>
      </c>
      <c r="C70" s="31" t="s">
        <v>61</v>
      </c>
      <c r="D70" s="54" t="s">
        <v>74</v>
      </c>
      <c r="E70" s="32" t="s">
        <v>63</v>
      </c>
      <c r="F70" s="42">
        <v>529.91</v>
      </c>
      <c r="G70" s="62">
        <f t="shared" si="21"/>
        <v>6358.92</v>
      </c>
      <c r="H70" s="62">
        <f t="shared" si="15"/>
        <v>44.159166666666664</v>
      </c>
      <c r="I70" s="62">
        <f t="shared" si="3"/>
        <v>38.333333333333336</v>
      </c>
      <c r="J70" s="34">
        <v>0</v>
      </c>
      <c r="K70" s="34">
        <v>0</v>
      </c>
      <c r="L70" s="69">
        <f t="shared" si="20"/>
        <v>82.492500000000007</v>
      </c>
    </row>
    <row r="71" spans="1:12" s="17" customFormat="1" ht="25.5" customHeight="1" x14ac:dyDescent="0.25">
      <c r="A71" s="18">
        <v>70</v>
      </c>
      <c r="B71" s="36" t="s">
        <v>70</v>
      </c>
      <c r="C71" s="31" t="s">
        <v>61</v>
      </c>
      <c r="D71" s="54" t="s">
        <v>74</v>
      </c>
      <c r="E71" s="32" t="s">
        <v>63</v>
      </c>
      <c r="F71" s="42">
        <v>613.70000000000005</v>
      </c>
      <c r="G71" s="62">
        <f t="shared" si="21"/>
        <v>7364.4000000000005</v>
      </c>
      <c r="H71" s="62">
        <f t="shared" si="15"/>
        <v>51.141666666666673</v>
      </c>
      <c r="I71" s="62">
        <f t="shared" si="3"/>
        <v>38.333333333333336</v>
      </c>
      <c r="J71" s="34">
        <v>0</v>
      </c>
      <c r="K71" s="34">
        <v>0</v>
      </c>
      <c r="L71" s="69">
        <f t="shared" si="20"/>
        <v>89.475000000000009</v>
      </c>
    </row>
    <row r="72" spans="1:12" s="17" customFormat="1" ht="25.5" customHeight="1" x14ac:dyDescent="0.25">
      <c r="A72" s="18">
        <v>71</v>
      </c>
      <c r="B72" s="36" t="s">
        <v>70</v>
      </c>
      <c r="C72" s="31" t="s">
        <v>61</v>
      </c>
      <c r="D72" s="54" t="s">
        <v>74</v>
      </c>
      <c r="E72" s="32" t="s">
        <v>63</v>
      </c>
      <c r="F72" s="42">
        <v>593.97</v>
      </c>
      <c r="G72" s="62">
        <f t="shared" si="21"/>
        <v>7127.64</v>
      </c>
      <c r="H72" s="62">
        <f t="shared" si="15"/>
        <v>49.497500000000002</v>
      </c>
      <c r="I72" s="62">
        <f t="shared" si="3"/>
        <v>38.333333333333336</v>
      </c>
      <c r="J72" s="34">
        <v>0</v>
      </c>
      <c r="K72" s="34">
        <v>0</v>
      </c>
      <c r="L72" s="69">
        <f t="shared" si="20"/>
        <v>87.830833333333345</v>
      </c>
    </row>
    <row r="73" spans="1:12" s="17" customFormat="1" ht="25.5" customHeight="1" x14ac:dyDescent="0.25">
      <c r="A73" s="18">
        <v>72</v>
      </c>
      <c r="B73" s="36" t="s">
        <v>81</v>
      </c>
      <c r="C73" s="31" t="s">
        <v>61</v>
      </c>
      <c r="D73" s="54" t="s">
        <v>74</v>
      </c>
      <c r="E73" s="32" t="s">
        <v>63</v>
      </c>
      <c r="F73" s="42">
        <v>515</v>
      </c>
      <c r="G73" s="62">
        <f t="shared" si="21"/>
        <v>6180</v>
      </c>
      <c r="H73" s="62">
        <f t="shared" si="15"/>
        <v>42.916666666666664</v>
      </c>
      <c r="I73" s="62">
        <f>(460/12)*1</f>
        <v>38.333333333333336</v>
      </c>
      <c r="J73" s="34">
        <v>0</v>
      </c>
      <c r="K73" s="34">
        <v>0</v>
      </c>
      <c r="L73" s="69">
        <f t="shared" si="20"/>
        <v>81.25</v>
      </c>
    </row>
    <row r="74" spans="1:12" s="17" customFormat="1" ht="25.5" customHeight="1" x14ac:dyDescent="0.25">
      <c r="A74" s="18">
        <v>73</v>
      </c>
      <c r="B74" s="36" t="s">
        <v>81</v>
      </c>
      <c r="C74" s="31" t="s">
        <v>61</v>
      </c>
      <c r="D74" s="54" t="s">
        <v>74</v>
      </c>
      <c r="E74" s="32" t="s">
        <v>63</v>
      </c>
      <c r="F74" s="42">
        <v>515</v>
      </c>
      <c r="G74" s="62">
        <f t="shared" si="21"/>
        <v>6180</v>
      </c>
      <c r="H74" s="62">
        <f t="shared" si="15"/>
        <v>42.916666666666664</v>
      </c>
      <c r="I74" s="62">
        <f t="shared" si="9"/>
        <v>38.333333333333336</v>
      </c>
      <c r="J74" s="71">
        <v>116.1</v>
      </c>
      <c r="K74" s="34">
        <v>0</v>
      </c>
      <c r="L74" s="69">
        <f t="shared" si="20"/>
        <v>197.35</v>
      </c>
    </row>
    <row r="75" spans="1:12" s="17" customFormat="1" ht="25.5" customHeight="1" x14ac:dyDescent="0.25">
      <c r="A75" s="18">
        <v>74</v>
      </c>
      <c r="B75" s="36" t="s">
        <v>106</v>
      </c>
      <c r="C75" s="31" t="s">
        <v>61</v>
      </c>
      <c r="D75" s="54" t="s">
        <v>74</v>
      </c>
      <c r="E75" s="32" t="s">
        <v>63</v>
      </c>
      <c r="F75" s="42">
        <v>654.23</v>
      </c>
      <c r="G75" s="62">
        <f t="shared" si="21"/>
        <v>7850.76</v>
      </c>
      <c r="H75" s="62">
        <f t="shared" si="15"/>
        <v>54.519166666666671</v>
      </c>
      <c r="I75" s="62">
        <f t="shared" si="9"/>
        <v>38.333333333333336</v>
      </c>
      <c r="J75" s="34">
        <v>0</v>
      </c>
      <c r="K75" s="34">
        <v>0</v>
      </c>
      <c r="L75" s="69">
        <f t="shared" si="20"/>
        <v>92.852500000000006</v>
      </c>
    </row>
    <row r="76" spans="1:12" s="17" customFormat="1" ht="25.5" customHeight="1" x14ac:dyDescent="0.25">
      <c r="A76" s="18">
        <v>75</v>
      </c>
      <c r="B76" s="45" t="s">
        <v>70</v>
      </c>
      <c r="C76" s="31" t="s">
        <v>61</v>
      </c>
      <c r="D76" s="54" t="s">
        <v>74</v>
      </c>
      <c r="E76" s="32" t="s">
        <v>63</v>
      </c>
      <c r="F76" s="66">
        <v>490</v>
      </c>
      <c r="G76" s="62">
        <f t="shared" si="21"/>
        <v>5880</v>
      </c>
      <c r="H76" s="62">
        <f t="shared" si="15"/>
        <v>40.833333333333336</v>
      </c>
      <c r="I76" s="62">
        <f>(460/360)*30</f>
        <v>38.333333333333329</v>
      </c>
      <c r="J76" s="34">
        <v>0</v>
      </c>
      <c r="K76" s="34">
        <v>0</v>
      </c>
      <c r="L76" s="69">
        <f t="shared" si="20"/>
        <v>79.166666666666657</v>
      </c>
    </row>
    <row r="77" spans="1:12" s="17" customFormat="1" ht="25.5" customHeight="1" x14ac:dyDescent="0.25">
      <c r="A77" s="18">
        <v>76</v>
      </c>
      <c r="B77" s="36" t="s">
        <v>77</v>
      </c>
      <c r="C77" s="31" t="s">
        <v>61</v>
      </c>
      <c r="D77" s="54" t="s">
        <v>74</v>
      </c>
      <c r="E77" s="32" t="s">
        <v>63</v>
      </c>
      <c r="F77" s="42">
        <v>515</v>
      </c>
      <c r="G77" s="62">
        <f t="shared" si="21"/>
        <v>6180</v>
      </c>
      <c r="H77" s="62">
        <f t="shared" si="15"/>
        <v>42.916666666666664</v>
      </c>
      <c r="I77" s="62">
        <f t="shared" si="6"/>
        <v>38.333333333333336</v>
      </c>
      <c r="J77" s="71">
        <v>101.53</v>
      </c>
      <c r="K77" s="34">
        <v>0</v>
      </c>
      <c r="L77" s="69">
        <f t="shared" si="20"/>
        <v>182.78</v>
      </c>
    </row>
    <row r="78" spans="1:12" s="17" customFormat="1" ht="25.5" customHeight="1" x14ac:dyDescent="0.25">
      <c r="A78" s="18">
        <v>77</v>
      </c>
      <c r="B78" s="36" t="s">
        <v>77</v>
      </c>
      <c r="C78" s="31" t="s">
        <v>61</v>
      </c>
      <c r="D78" s="54" t="s">
        <v>74</v>
      </c>
      <c r="E78" s="32" t="s">
        <v>63</v>
      </c>
      <c r="F78" s="42">
        <v>596</v>
      </c>
      <c r="G78" s="62">
        <f t="shared" si="21"/>
        <v>7152</v>
      </c>
      <c r="H78" s="62">
        <f t="shared" si="15"/>
        <v>49.666666666666664</v>
      </c>
      <c r="I78" s="62">
        <f t="shared" si="6"/>
        <v>38.333333333333336</v>
      </c>
      <c r="J78" s="71">
        <v>69.44</v>
      </c>
      <c r="K78" s="34">
        <v>0</v>
      </c>
      <c r="L78" s="69">
        <f t="shared" si="20"/>
        <v>157.44</v>
      </c>
    </row>
    <row r="79" spans="1:12" s="17" customFormat="1" ht="25.5" customHeight="1" x14ac:dyDescent="0.25">
      <c r="A79" s="18">
        <v>78</v>
      </c>
      <c r="B79" s="36" t="s">
        <v>77</v>
      </c>
      <c r="C79" s="31" t="s">
        <v>61</v>
      </c>
      <c r="D79" s="54" t="s">
        <v>74</v>
      </c>
      <c r="E79" s="32" t="s">
        <v>63</v>
      </c>
      <c r="F79" s="42">
        <v>596</v>
      </c>
      <c r="G79" s="62">
        <f t="shared" si="21"/>
        <v>7152</v>
      </c>
      <c r="H79" s="62">
        <f t="shared" si="15"/>
        <v>49.666666666666664</v>
      </c>
      <c r="I79" s="62">
        <f t="shared" si="6"/>
        <v>38.333333333333336</v>
      </c>
      <c r="J79" s="71">
        <v>95.48</v>
      </c>
      <c r="K79" s="34">
        <v>0</v>
      </c>
      <c r="L79" s="69">
        <f t="shared" si="20"/>
        <v>183.48000000000002</v>
      </c>
    </row>
    <row r="80" spans="1:12" s="17" customFormat="1" ht="25.5" customHeight="1" x14ac:dyDescent="0.25">
      <c r="A80" s="18">
        <v>79</v>
      </c>
      <c r="B80" s="36" t="s">
        <v>77</v>
      </c>
      <c r="C80" s="31" t="s">
        <v>61</v>
      </c>
      <c r="D80" s="54" t="s">
        <v>74</v>
      </c>
      <c r="E80" s="32" t="s">
        <v>63</v>
      </c>
      <c r="F80" s="42">
        <v>596</v>
      </c>
      <c r="G80" s="62">
        <f t="shared" si="21"/>
        <v>7152</v>
      </c>
      <c r="H80" s="62">
        <f t="shared" ref="H80:H109" si="22">(F80/12)</f>
        <v>49.666666666666664</v>
      </c>
      <c r="I80" s="62">
        <f t="shared" si="6"/>
        <v>38.333333333333336</v>
      </c>
      <c r="J80" s="71">
        <v>19.84</v>
      </c>
      <c r="K80" s="34">
        <v>0</v>
      </c>
      <c r="L80" s="69">
        <f t="shared" si="20"/>
        <v>107.84</v>
      </c>
    </row>
    <row r="81" spans="1:12" s="17" customFormat="1" ht="25.5" customHeight="1" x14ac:dyDescent="0.25">
      <c r="A81" s="18">
        <v>80</v>
      </c>
      <c r="B81" s="36" t="s">
        <v>116</v>
      </c>
      <c r="C81" s="31" t="s">
        <v>61</v>
      </c>
      <c r="D81" s="54" t="s">
        <v>74</v>
      </c>
      <c r="E81" s="32" t="s">
        <v>63</v>
      </c>
      <c r="F81" s="42">
        <v>680</v>
      </c>
      <c r="G81" s="62">
        <f t="shared" si="21"/>
        <v>8160</v>
      </c>
      <c r="H81" s="62">
        <f t="shared" si="22"/>
        <v>56.666666666666664</v>
      </c>
      <c r="I81" s="62">
        <f t="shared" si="6"/>
        <v>38.333333333333336</v>
      </c>
      <c r="J81" s="34">
        <v>0</v>
      </c>
      <c r="K81" s="34">
        <v>0</v>
      </c>
      <c r="L81" s="69">
        <f t="shared" si="20"/>
        <v>95</v>
      </c>
    </row>
    <row r="82" spans="1:12" s="17" customFormat="1" ht="25.5" customHeight="1" x14ac:dyDescent="0.25">
      <c r="A82" s="18">
        <v>81</v>
      </c>
      <c r="B82" s="36" t="s">
        <v>81</v>
      </c>
      <c r="C82" s="31" t="s">
        <v>61</v>
      </c>
      <c r="D82" s="54" t="s">
        <v>74</v>
      </c>
      <c r="E82" s="32" t="s">
        <v>63</v>
      </c>
      <c r="F82" s="42">
        <v>515</v>
      </c>
      <c r="G82" s="62">
        <f t="shared" si="21"/>
        <v>6180</v>
      </c>
      <c r="H82" s="62">
        <f t="shared" si="22"/>
        <v>42.916666666666664</v>
      </c>
      <c r="I82" s="62">
        <f t="shared" si="5"/>
        <v>38.333333333333336</v>
      </c>
      <c r="J82" s="34">
        <v>0</v>
      </c>
      <c r="K82" s="34">
        <v>0</v>
      </c>
      <c r="L82" s="69">
        <f t="shared" si="20"/>
        <v>81.25</v>
      </c>
    </row>
    <row r="83" spans="1:12" s="17" customFormat="1" ht="25.5" customHeight="1" x14ac:dyDescent="0.25">
      <c r="A83" s="18">
        <v>82</v>
      </c>
      <c r="B83" s="36" t="s">
        <v>81</v>
      </c>
      <c r="C83" s="31" t="s">
        <v>61</v>
      </c>
      <c r="D83" s="54" t="s">
        <v>74</v>
      </c>
      <c r="E83" s="32" t="s">
        <v>63</v>
      </c>
      <c r="F83" s="42">
        <v>515</v>
      </c>
      <c r="G83" s="62">
        <f t="shared" si="21"/>
        <v>6180</v>
      </c>
      <c r="H83" s="62">
        <f t="shared" si="22"/>
        <v>42.916666666666664</v>
      </c>
      <c r="I83" s="62">
        <f t="shared" si="5"/>
        <v>38.333333333333336</v>
      </c>
      <c r="J83" s="34">
        <v>0</v>
      </c>
      <c r="K83" s="34">
        <v>0</v>
      </c>
      <c r="L83" s="69">
        <f t="shared" si="20"/>
        <v>81.25</v>
      </c>
    </row>
    <row r="84" spans="1:12" s="17" customFormat="1" ht="25.5" customHeight="1" x14ac:dyDescent="0.25">
      <c r="A84" s="18">
        <v>83</v>
      </c>
      <c r="B84" s="36" t="s">
        <v>81</v>
      </c>
      <c r="C84" s="31" t="s">
        <v>61</v>
      </c>
      <c r="D84" s="54" t="s">
        <v>74</v>
      </c>
      <c r="E84" s="32" t="s">
        <v>63</v>
      </c>
      <c r="F84" s="42">
        <v>789.44</v>
      </c>
      <c r="G84" s="62">
        <f t="shared" si="21"/>
        <v>9473.2800000000007</v>
      </c>
      <c r="H84" s="62">
        <f t="shared" si="22"/>
        <v>65.786666666666676</v>
      </c>
      <c r="I84" s="62">
        <f t="shared" si="5"/>
        <v>38.333333333333336</v>
      </c>
      <c r="J84" s="34">
        <v>0</v>
      </c>
      <c r="K84" s="34">
        <v>0</v>
      </c>
      <c r="L84" s="69">
        <f t="shared" si="20"/>
        <v>104.12</v>
      </c>
    </row>
    <row r="85" spans="1:12" s="17" customFormat="1" ht="25.5" customHeight="1" x14ac:dyDescent="0.25">
      <c r="A85" s="18">
        <v>84</v>
      </c>
      <c r="B85" s="36" t="s">
        <v>131</v>
      </c>
      <c r="C85" s="31" t="s">
        <v>61</v>
      </c>
      <c r="D85" s="54" t="s">
        <v>74</v>
      </c>
      <c r="E85" s="32" t="s">
        <v>63</v>
      </c>
      <c r="F85" s="42">
        <v>550.71</v>
      </c>
      <c r="G85" s="62">
        <f t="shared" si="21"/>
        <v>6608.52</v>
      </c>
      <c r="H85" s="62">
        <f t="shared" si="22"/>
        <v>45.892500000000005</v>
      </c>
      <c r="I85" s="62">
        <f t="shared" si="5"/>
        <v>38.333333333333336</v>
      </c>
      <c r="J85" s="34">
        <v>0</v>
      </c>
      <c r="K85" s="34">
        <v>0</v>
      </c>
      <c r="L85" s="69">
        <f t="shared" si="20"/>
        <v>84.225833333333341</v>
      </c>
    </row>
    <row r="86" spans="1:12" s="17" customFormat="1" ht="25.5" customHeight="1" x14ac:dyDescent="0.25">
      <c r="A86" s="18">
        <v>85</v>
      </c>
      <c r="B86" s="36" t="s">
        <v>81</v>
      </c>
      <c r="C86" s="31" t="s">
        <v>61</v>
      </c>
      <c r="D86" s="54" t="s">
        <v>74</v>
      </c>
      <c r="E86" s="32" t="s">
        <v>63</v>
      </c>
      <c r="F86" s="42">
        <v>515</v>
      </c>
      <c r="G86" s="62">
        <f t="shared" si="21"/>
        <v>6180</v>
      </c>
      <c r="H86" s="62">
        <f t="shared" si="22"/>
        <v>42.916666666666664</v>
      </c>
      <c r="I86" s="62">
        <f t="shared" si="5"/>
        <v>38.333333333333336</v>
      </c>
      <c r="J86" s="71">
        <v>86</v>
      </c>
      <c r="K86" s="34">
        <v>0</v>
      </c>
      <c r="L86" s="69">
        <f t="shared" si="20"/>
        <v>167.25</v>
      </c>
    </row>
    <row r="87" spans="1:12" s="17" customFormat="1" ht="25.5" customHeight="1" x14ac:dyDescent="0.25">
      <c r="A87" s="18">
        <v>86</v>
      </c>
      <c r="B87" s="36" t="s">
        <v>81</v>
      </c>
      <c r="C87" s="31" t="s">
        <v>61</v>
      </c>
      <c r="D87" s="54" t="s">
        <v>74</v>
      </c>
      <c r="E87" s="32" t="s">
        <v>63</v>
      </c>
      <c r="F87" s="42">
        <v>515</v>
      </c>
      <c r="G87" s="62">
        <f t="shared" si="21"/>
        <v>6180</v>
      </c>
      <c r="H87" s="62">
        <f t="shared" si="22"/>
        <v>42.916666666666664</v>
      </c>
      <c r="I87" s="62">
        <f>(460/12)*1</f>
        <v>38.333333333333336</v>
      </c>
      <c r="J87" s="71">
        <v>0</v>
      </c>
      <c r="K87" s="34">
        <v>35</v>
      </c>
      <c r="L87" s="69">
        <f t="shared" si="20"/>
        <v>116.25</v>
      </c>
    </row>
    <row r="88" spans="1:12" s="17" customFormat="1" ht="25.5" customHeight="1" x14ac:dyDescent="0.25">
      <c r="A88" s="18">
        <v>87</v>
      </c>
      <c r="B88" s="36" t="s">
        <v>77</v>
      </c>
      <c r="C88" s="31" t="s">
        <v>61</v>
      </c>
      <c r="D88" s="54" t="s">
        <v>74</v>
      </c>
      <c r="E88" s="32" t="s">
        <v>63</v>
      </c>
      <c r="F88" s="42">
        <v>607.97</v>
      </c>
      <c r="G88" s="62">
        <f t="shared" si="21"/>
        <v>7295.64</v>
      </c>
      <c r="H88" s="62">
        <f t="shared" si="22"/>
        <v>50.664166666666667</v>
      </c>
      <c r="I88" s="62">
        <f t="shared" si="7"/>
        <v>38.333333333333336</v>
      </c>
      <c r="J88" s="71">
        <v>32.130000000000003</v>
      </c>
      <c r="K88" s="34">
        <v>0</v>
      </c>
      <c r="L88" s="69">
        <f t="shared" si="20"/>
        <v>121.1275</v>
      </c>
    </row>
    <row r="89" spans="1:12" s="17" customFormat="1" ht="25.5" customHeight="1" x14ac:dyDescent="0.25">
      <c r="A89" s="18">
        <v>88</v>
      </c>
      <c r="B89" s="36" t="s">
        <v>77</v>
      </c>
      <c r="C89" s="31" t="s">
        <v>61</v>
      </c>
      <c r="D89" s="54" t="s">
        <v>74</v>
      </c>
      <c r="E89" s="32" t="s">
        <v>63</v>
      </c>
      <c r="F89" s="42">
        <v>515</v>
      </c>
      <c r="G89" s="62">
        <f t="shared" si="21"/>
        <v>6180</v>
      </c>
      <c r="H89" s="62">
        <f t="shared" si="22"/>
        <v>42.916666666666664</v>
      </c>
      <c r="I89" s="62">
        <f t="shared" si="7"/>
        <v>38.333333333333336</v>
      </c>
      <c r="J89" s="71">
        <v>103.05</v>
      </c>
      <c r="K89" s="34">
        <v>0</v>
      </c>
      <c r="L89" s="69">
        <f t="shared" si="20"/>
        <v>184.3</v>
      </c>
    </row>
    <row r="90" spans="1:12" s="17" customFormat="1" ht="25.5" customHeight="1" x14ac:dyDescent="0.25">
      <c r="A90" s="18">
        <v>89</v>
      </c>
      <c r="B90" s="36" t="s">
        <v>81</v>
      </c>
      <c r="C90" s="31" t="s">
        <v>61</v>
      </c>
      <c r="D90" s="54" t="s">
        <v>74</v>
      </c>
      <c r="E90" s="32" t="s">
        <v>63</v>
      </c>
      <c r="F90" s="42">
        <v>515</v>
      </c>
      <c r="G90" s="62">
        <f t="shared" si="21"/>
        <v>6180</v>
      </c>
      <c r="H90" s="62">
        <f t="shared" si="22"/>
        <v>42.916666666666664</v>
      </c>
      <c r="I90" s="62">
        <f t="shared" si="7"/>
        <v>38.333333333333336</v>
      </c>
      <c r="J90" s="70">
        <v>0</v>
      </c>
      <c r="K90" s="34">
        <v>0</v>
      </c>
      <c r="L90" s="69">
        <f t="shared" si="20"/>
        <v>81.25</v>
      </c>
    </row>
    <row r="91" spans="1:12" s="17" customFormat="1" ht="25.5" customHeight="1" x14ac:dyDescent="0.25">
      <c r="A91" s="18">
        <v>90</v>
      </c>
      <c r="B91" s="36" t="s">
        <v>146</v>
      </c>
      <c r="C91" s="31" t="s">
        <v>61</v>
      </c>
      <c r="D91" s="54" t="s">
        <v>74</v>
      </c>
      <c r="E91" s="32" t="s">
        <v>63</v>
      </c>
      <c r="F91" s="42">
        <v>532.15</v>
      </c>
      <c r="G91" s="62">
        <f t="shared" si="21"/>
        <v>6385.7999999999993</v>
      </c>
      <c r="H91" s="62">
        <f t="shared" si="22"/>
        <v>44.345833333333331</v>
      </c>
      <c r="I91" s="62">
        <f t="shared" si="7"/>
        <v>38.333333333333336</v>
      </c>
      <c r="J91" s="71">
        <v>71.040000000000006</v>
      </c>
      <c r="K91" s="34">
        <v>0</v>
      </c>
      <c r="L91" s="69">
        <f t="shared" si="20"/>
        <v>153.71916666666669</v>
      </c>
    </row>
    <row r="92" spans="1:12" s="17" customFormat="1" ht="25.5" customHeight="1" x14ac:dyDescent="0.25">
      <c r="A92" s="18">
        <v>91</v>
      </c>
      <c r="B92" s="36" t="s">
        <v>146</v>
      </c>
      <c r="C92" s="31" t="s">
        <v>61</v>
      </c>
      <c r="D92" s="54" t="s">
        <v>74</v>
      </c>
      <c r="E92" s="32" t="s">
        <v>63</v>
      </c>
      <c r="F92" s="42">
        <v>515</v>
      </c>
      <c r="G92" s="62">
        <f t="shared" si="21"/>
        <v>6180</v>
      </c>
      <c r="H92" s="62">
        <f t="shared" si="22"/>
        <v>42.916666666666664</v>
      </c>
      <c r="I92" s="62">
        <f t="shared" si="7"/>
        <v>38.333333333333336</v>
      </c>
      <c r="J92" s="71">
        <v>0</v>
      </c>
      <c r="K92" s="34">
        <v>0</v>
      </c>
      <c r="L92" s="69">
        <f t="shared" si="20"/>
        <v>81.25</v>
      </c>
    </row>
    <row r="93" spans="1:12" s="17" customFormat="1" ht="25.5" customHeight="1" x14ac:dyDescent="0.25">
      <c r="A93" s="18">
        <v>92</v>
      </c>
      <c r="B93" s="36" t="s">
        <v>81</v>
      </c>
      <c r="C93" s="31" t="s">
        <v>61</v>
      </c>
      <c r="D93" s="54" t="s">
        <v>74</v>
      </c>
      <c r="E93" s="32" t="s">
        <v>63</v>
      </c>
      <c r="F93" s="42">
        <v>596.21</v>
      </c>
      <c r="G93" s="62">
        <f t="shared" si="21"/>
        <v>7154.52</v>
      </c>
      <c r="H93" s="62">
        <f t="shared" si="22"/>
        <v>49.68416666666667</v>
      </c>
      <c r="I93" s="62">
        <f t="shared" si="11"/>
        <v>38.333333333333336</v>
      </c>
      <c r="J93" s="71">
        <v>0</v>
      </c>
      <c r="K93" s="34">
        <v>0</v>
      </c>
      <c r="L93" s="69">
        <f t="shared" si="20"/>
        <v>88.017500000000013</v>
      </c>
    </row>
    <row r="94" spans="1:12" s="17" customFormat="1" ht="25.5" customHeight="1" x14ac:dyDescent="0.25">
      <c r="A94" s="18">
        <v>93</v>
      </c>
      <c r="B94" s="36" t="s">
        <v>77</v>
      </c>
      <c r="C94" s="31" t="s">
        <v>61</v>
      </c>
      <c r="D94" s="54" t="s">
        <v>74</v>
      </c>
      <c r="E94" s="32" t="s">
        <v>63</v>
      </c>
      <c r="F94" s="42">
        <v>596</v>
      </c>
      <c r="G94" s="62">
        <f t="shared" si="21"/>
        <v>7152</v>
      </c>
      <c r="H94" s="62">
        <f t="shared" si="22"/>
        <v>49.666666666666664</v>
      </c>
      <c r="I94" s="62">
        <f t="shared" si="11"/>
        <v>38.333333333333336</v>
      </c>
      <c r="J94" s="71">
        <v>127.72</v>
      </c>
      <c r="K94" s="34">
        <v>0</v>
      </c>
      <c r="L94" s="69">
        <f t="shared" si="20"/>
        <v>215.72</v>
      </c>
    </row>
    <row r="95" spans="1:12" s="17" customFormat="1" ht="25.5" customHeight="1" x14ac:dyDescent="0.25">
      <c r="A95" s="18">
        <v>94</v>
      </c>
      <c r="B95" s="36" t="s">
        <v>81</v>
      </c>
      <c r="C95" s="31" t="s">
        <v>61</v>
      </c>
      <c r="D95" s="54" t="s">
        <v>74</v>
      </c>
      <c r="E95" s="32" t="s">
        <v>63</v>
      </c>
      <c r="F95" s="42">
        <v>515</v>
      </c>
      <c r="G95" s="62">
        <f t="shared" si="21"/>
        <v>6180</v>
      </c>
      <c r="H95" s="62">
        <f t="shared" si="22"/>
        <v>42.916666666666664</v>
      </c>
      <c r="I95" s="62">
        <f t="shared" si="8"/>
        <v>38.333333333333336</v>
      </c>
      <c r="J95" s="70">
        <v>0</v>
      </c>
      <c r="K95" s="34">
        <v>0</v>
      </c>
      <c r="L95" s="69">
        <f t="shared" si="20"/>
        <v>81.25</v>
      </c>
    </row>
    <row r="96" spans="1:12" s="17" customFormat="1" ht="25.5" customHeight="1" x14ac:dyDescent="0.25">
      <c r="A96" s="18">
        <v>95</v>
      </c>
      <c r="B96" s="36" t="s">
        <v>81</v>
      </c>
      <c r="C96" s="31" t="s">
        <v>61</v>
      </c>
      <c r="D96" s="54" t="s">
        <v>74</v>
      </c>
      <c r="E96" s="32" t="s">
        <v>63</v>
      </c>
      <c r="F96" s="42">
        <v>515</v>
      </c>
      <c r="G96" s="62">
        <f t="shared" si="21"/>
        <v>6180</v>
      </c>
      <c r="H96" s="62">
        <f t="shared" si="22"/>
        <v>42.916666666666664</v>
      </c>
      <c r="I96" s="62">
        <f t="shared" si="14"/>
        <v>38.333333333333336</v>
      </c>
      <c r="J96" s="71">
        <v>86</v>
      </c>
      <c r="K96" s="34">
        <v>0</v>
      </c>
      <c r="L96" s="69">
        <f t="shared" si="20"/>
        <v>167.25</v>
      </c>
    </row>
    <row r="97" spans="1:12" s="17" customFormat="1" ht="25.5" customHeight="1" x14ac:dyDescent="0.25">
      <c r="A97" s="18">
        <v>96</v>
      </c>
      <c r="B97" s="36" t="s">
        <v>91</v>
      </c>
      <c r="C97" s="31" t="s">
        <v>61</v>
      </c>
      <c r="D97" s="54" t="s">
        <v>74</v>
      </c>
      <c r="E97" s="32" t="s">
        <v>63</v>
      </c>
      <c r="F97" s="42">
        <v>529.91</v>
      </c>
      <c r="G97" s="62">
        <f t="shared" ref="G97:G100" si="23">F97*12</f>
        <v>6358.92</v>
      </c>
      <c r="H97" s="62">
        <f t="shared" si="22"/>
        <v>44.159166666666664</v>
      </c>
      <c r="I97" s="62">
        <f t="shared" si="14"/>
        <v>38.333333333333336</v>
      </c>
      <c r="J97" s="34">
        <v>0</v>
      </c>
      <c r="K97" s="34">
        <v>0</v>
      </c>
      <c r="L97" s="69">
        <f t="shared" si="20"/>
        <v>82.492500000000007</v>
      </c>
    </row>
    <row r="98" spans="1:12" s="17" customFormat="1" ht="25.5" customHeight="1" x14ac:dyDescent="0.25">
      <c r="A98" s="18">
        <v>97</v>
      </c>
      <c r="B98" s="38" t="s">
        <v>154</v>
      </c>
      <c r="C98" s="31" t="s">
        <v>61</v>
      </c>
      <c r="D98" s="54" t="s">
        <v>74</v>
      </c>
      <c r="E98" s="32" t="s">
        <v>63</v>
      </c>
      <c r="F98" s="42">
        <v>515</v>
      </c>
      <c r="G98" s="62">
        <f t="shared" si="23"/>
        <v>6180</v>
      </c>
      <c r="H98" s="62">
        <f t="shared" si="22"/>
        <v>42.916666666666664</v>
      </c>
      <c r="I98" s="62">
        <f t="shared" si="14"/>
        <v>38.333333333333336</v>
      </c>
      <c r="J98" s="34">
        <v>0</v>
      </c>
      <c r="K98" s="34">
        <v>0</v>
      </c>
      <c r="L98" s="69">
        <f t="shared" si="20"/>
        <v>81.25</v>
      </c>
    </row>
    <row r="99" spans="1:12" s="17" customFormat="1" ht="25.5" customHeight="1" x14ac:dyDescent="0.25">
      <c r="A99" s="18">
        <v>98</v>
      </c>
      <c r="B99" s="36" t="s">
        <v>70</v>
      </c>
      <c r="C99" s="31" t="s">
        <v>61</v>
      </c>
      <c r="D99" s="54" t="s">
        <v>74</v>
      </c>
      <c r="E99" s="32" t="s">
        <v>63</v>
      </c>
      <c r="F99" s="42">
        <v>596.21</v>
      </c>
      <c r="G99" s="62">
        <f t="shared" si="23"/>
        <v>7154.52</v>
      </c>
      <c r="H99" s="62">
        <f t="shared" si="22"/>
        <v>49.68416666666667</v>
      </c>
      <c r="I99" s="62">
        <f>(460/12)*1</f>
        <v>38.333333333333336</v>
      </c>
      <c r="J99" s="34">
        <v>0</v>
      </c>
      <c r="K99" s="34">
        <v>0</v>
      </c>
      <c r="L99" s="69">
        <f t="shared" si="20"/>
        <v>88.017500000000013</v>
      </c>
    </row>
    <row r="100" spans="1:12" s="17" customFormat="1" ht="25.5" customHeight="1" x14ac:dyDescent="0.25">
      <c r="A100" s="18">
        <v>99</v>
      </c>
      <c r="B100" s="36" t="s">
        <v>104</v>
      </c>
      <c r="C100" s="31" t="s">
        <v>61</v>
      </c>
      <c r="D100" s="32" t="s">
        <v>62</v>
      </c>
      <c r="E100" s="32" t="s">
        <v>63</v>
      </c>
      <c r="F100" s="42">
        <v>651.99</v>
      </c>
      <c r="G100" s="62">
        <f t="shared" si="23"/>
        <v>7823.88</v>
      </c>
      <c r="H100" s="62">
        <f t="shared" si="22"/>
        <v>54.332500000000003</v>
      </c>
      <c r="I100" s="62">
        <f t="shared" si="9"/>
        <v>38.333333333333336</v>
      </c>
      <c r="J100" s="34">
        <v>0</v>
      </c>
      <c r="K100" s="34">
        <v>0</v>
      </c>
      <c r="L100" s="69">
        <f t="shared" si="20"/>
        <v>92.665833333333339</v>
      </c>
    </row>
    <row r="101" spans="1:12" s="17" customFormat="1" ht="25.5" customHeight="1" x14ac:dyDescent="0.25">
      <c r="A101" s="18">
        <v>100</v>
      </c>
      <c r="B101" s="53" t="s">
        <v>60</v>
      </c>
      <c r="C101" s="31" t="s">
        <v>61</v>
      </c>
      <c r="D101" s="32" t="s">
        <v>62</v>
      </c>
      <c r="E101" s="32" t="s">
        <v>63</v>
      </c>
      <c r="F101" s="42">
        <v>578</v>
      </c>
      <c r="G101" s="62">
        <f t="shared" ref="G101:G150" si="24">F101*12</f>
        <v>6936</v>
      </c>
      <c r="H101" s="62">
        <f t="shared" si="22"/>
        <v>48.166666666666664</v>
      </c>
      <c r="I101" s="62">
        <f t="shared" si="10"/>
        <v>38.333333333333336</v>
      </c>
      <c r="J101" s="71">
        <v>144.6</v>
      </c>
      <c r="K101" s="34">
        <v>0</v>
      </c>
      <c r="L101" s="69">
        <f t="shared" si="20"/>
        <v>231.1</v>
      </c>
    </row>
    <row r="102" spans="1:12" s="17" customFormat="1" ht="25.5" customHeight="1" x14ac:dyDescent="0.25">
      <c r="A102" s="18">
        <v>101</v>
      </c>
      <c r="B102" s="55" t="s">
        <v>88</v>
      </c>
      <c r="C102" s="31" t="s">
        <v>169</v>
      </c>
      <c r="D102" s="32" t="s">
        <v>62</v>
      </c>
      <c r="E102" s="32" t="s">
        <v>63</v>
      </c>
      <c r="F102" s="42">
        <v>490</v>
      </c>
      <c r="G102" s="62">
        <f>F102*12</f>
        <v>5880</v>
      </c>
      <c r="H102" s="62">
        <f>(F102/12)</f>
        <v>40.833333333333336</v>
      </c>
      <c r="I102" s="62">
        <f t="shared" si="10"/>
        <v>38.333333333333336</v>
      </c>
      <c r="J102" s="71">
        <v>122.4</v>
      </c>
      <c r="K102" s="34">
        <v>0</v>
      </c>
      <c r="L102" s="69">
        <f t="shared" si="20"/>
        <v>201.56666666666666</v>
      </c>
    </row>
    <row r="103" spans="1:12" s="17" customFormat="1" ht="25.5" customHeight="1" x14ac:dyDescent="0.25">
      <c r="A103" s="18">
        <v>102</v>
      </c>
      <c r="B103" s="36" t="s">
        <v>66</v>
      </c>
      <c r="C103" s="31" t="s">
        <v>61</v>
      </c>
      <c r="D103" s="32" t="s">
        <v>62</v>
      </c>
      <c r="E103" s="32" t="s">
        <v>63</v>
      </c>
      <c r="F103" s="42">
        <f>548.51+29.49</f>
        <v>578</v>
      </c>
      <c r="G103" s="62">
        <f t="shared" ref="G103:G138" si="25">F103*12</f>
        <v>6936</v>
      </c>
      <c r="H103" s="62">
        <f t="shared" si="22"/>
        <v>48.166666666666664</v>
      </c>
      <c r="I103" s="62">
        <f t="shared" si="10"/>
        <v>38.333333333333336</v>
      </c>
      <c r="J103" s="71">
        <v>144.6</v>
      </c>
      <c r="K103" s="34">
        <v>0</v>
      </c>
      <c r="L103" s="69">
        <f t="shared" si="20"/>
        <v>231.1</v>
      </c>
    </row>
    <row r="104" spans="1:12" s="17" customFormat="1" ht="25.5" customHeight="1" x14ac:dyDescent="0.25">
      <c r="A104" s="18">
        <v>103</v>
      </c>
      <c r="B104" s="55" t="s">
        <v>66</v>
      </c>
      <c r="C104" s="31" t="s">
        <v>169</v>
      </c>
      <c r="D104" s="32" t="s">
        <v>62</v>
      </c>
      <c r="E104" s="32" t="s">
        <v>63</v>
      </c>
      <c r="F104" s="42">
        <v>490</v>
      </c>
      <c r="G104" s="62">
        <f>F104*12</f>
        <v>5880</v>
      </c>
      <c r="H104" s="62">
        <f>(F104/12)</f>
        <v>40.833333333333336</v>
      </c>
      <c r="I104" s="62">
        <f t="shared" si="10"/>
        <v>38.333333333333336</v>
      </c>
      <c r="J104" s="71">
        <v>122.4</v>
      </c>
      <c r="K104" s="34">
        <v>0</v>
      </c>
      <c r="L104" s="69">
        <f t="shared" si="20"/>
        <v>201.56666666666666</v>
      </c>
    </row>
    <row r="105" spans="1:12" s="17" customFormat="1" ht="25.5" customHeight="1" x14ac:dyDescent="0.25">
      <c r="A105" s="18">
        <v>104</v>
      </c>
      <c r="B105" s="36" t="s">
        <v>70</v>
      </c>
      <c r="C105" s="31" t="s">
        <v>61</v>
      </c>
      <c r="D105" s="32" t="s">
        <v>62</v>
      </c>
      <c r="E105" s="32" t="s">
        <v>63</v>
      </c>
      <c r="F105" s="42">
        <f>554.3+6.7</f>
        <v>561</v>
      </c>
      <c r="G105" s="62">
        <f t="shared" si="25"/>
        <v>6732</v>
      </c>
      <c r="H105" s="62">
        <f t="shared" si="22"/>
        <v>46.75</v>
      </c>
      <c r="I105" s="62">
        <f t="shared" si="3"/>
        <v>38.333333333333336</v>
      </c>
      <c r="J105" s="70">
        <v>140.4</v>
      </c>
      <c r="K105" s="34">
        <v>0</v>
      </c>
      <c r="L105" s="69">
        <f t="shared" si="20"/>
        <v>225.48333333333335</v>
      </c>
    </row>
    <row r="106" spans="1:12" s="17" customFormat="1" ht="25.5" customHeight="1" x14ac:dyDescent="0.25">
      <c r="A106" s="18">
        <v>105</v>
      </c>
      <c r="B106" s="56" t="s">
        <v>84</v>
      </c>
      <c r="C106" s="31" t="s">
        <v>61</v>
      </c>
      <c r="D106" s="32" t="s">
        <v>62</v>
      </c>
      <c r="E106" s="32" t="s">
        <v>63</v>
      </c>
      <c r="F106" s="42">
        <v>769.11</v>
      </c>
      <c r="G106" s="62">
        <f t="shared" si="25"/>
        <v>9229.32</v>
      </c>
      <c r="H106" s="62">
        <f t="shared" si="22"/>
        <v>64.092500000000001</v>
      </c>
      <c r="I106" s="62">
        <f t="shared" si="3"/>
        <v>38.333333333333336</v>
      </c>
      <c r="J106" s="71">
        <v>90.4</v>
      </c>
      <c r="K106" s="34">
        <v>0</v>
      </c>
      <c r="L106" s="69">
        <f t="shared" si="20"/>
        <v>192.82583333333338</v>
      </c>
    </row>
    <row r="107" spans="1:12" s="17" customFormat="1" ht="25.5" customHeight="1" x14ac:dyDescent="0.25">
      <c r="A107" s="18">
        <v>106</v>
      </c>
      <c r="B107" s="57" t="s">
        <v>88</v>
      </c>
      <c r="C107" s="31" t="s">
        <v>61</v>
      </c>
      <c r="D107" s="32" t="s">
        <v>62</v>
      </c>
      <c r="E107" s="32" t="s">
        <v>63</v>
      </c>
      <c r="F107" s="42">
        <v>515</v>
      </c>
      <c r="G107" s="62">
        <f t="shared" si="25"/>
        <v>6180</v>
      </c>
      <c r="H107" s="62">
        <f t="shared" si="22"/>
        <v>42.916666666666664</v>
      </c>
      <c r="I107" s="62">
        <f t="shared" si="3"/>
        <v>38.333333333333336</v>
      </c>
      <c r="J107" s="71">
        <v>129</v>
      </c>
      <c r="K107" s="34">
        <v>0</v>
      </c>
      <c r="L107" s="69">
        <f t="shared" si="20"/>
        <v>210.25</v>
      </c>
    </row>
    <row r="108" spans="1:12" s="17" customFormat="1" ht="25.5" customHeight="1" x14ac:dyDescent="0.25">
      <c r="A108" s="18">
        <v>107</v>
      </c>
      <c r="B108" s="57" t="s">
        <v>84</v>
      </c>
      <c r="C108" s="31" t="s">
        <v>61</v>
      </c>
      <c r="D108" s="32" t="s">
        <v>62</v>
      </c>
      <c r="E108" s="32" t="s">
        <v>63</v>
      </c>
      <c r="F108" s="42">
        <v>708.09</v>
      </c>
      <c r="G108" s="62">
        <f t="shared" si="25"/>
        <v>8497.08</v>
      </c>
      <c r="H108" s="62">
        <f t="shared" si="22"/>
        <v>59.0075</v>
      </c>
      <c r="I108" s="62">
        <f t="shared" si="3"/>
        <v>38.333333333333336</v>
      </c>
      <c r="J108" s="71">
        <v>128.9</v>
      </c>
      <c r="K108" s="34">
        <v>0</v>
      </c>
      <c r="L108" s="69">
        <f t="shared" si="20"/>
        <v>226.24083333333334</v>
      </c>
    </row>
    <row r="109" spans="1:12" s="17" customFormat="1" ht="25.5" customHeight="1" x14ac:dyDescent="0.25">
      <c r="A109" s="18">
        <v>108</v>
      </c>
      <c r="B109" s="57" t="s">
        <v>84</v>
      </c>
      <c r="C109" s="31" t="s">
        <v>61</v>
      </c>
      <c r="D109" s="32" t="s">
        <v>62</v>
      </c>
      <c r="E109" s="32" t="s">
        <v>63</v>
      </c>
      <c r="F109" s="42">
        <v>738</v>
      </c>
      <c r="G109" s="62">
        <f t="shared" si="25"/>
        <v>8856</v>
      </c>
      <c r="H109" s="62">
        <f t="shared" si="22"/>
        <v>61.5</v>
      </c>
      <c r="I109" s="62">
        <f t="shared" si="3"/>
        <v>38.333333333333336</v>
      </c>
      <c r="J109" s="71">
        <v>99.67</v>
      </c>
      <c r="K109" s="34">
        <v>0</v>
      </c>
      <c r="L109" s="69">
        <f t="shared" si="20"/>
        <v>199.50333333333333</v>
      </c>
    </row>
    <row r="110" spans="1:12" s="17" customFormat="1" ht="25.5" customHeight="1" x14ac:dyDescent="0.25">
      <c r="A110" s="18">
        <v>109</v>
      </c>
      <c r="B110" s="45" t="s">
        <v>101</v>
      </c>
      <c r="C110" s="31" t="s">
        <v>61</v>
      </c>
      <c r="D110" s="32" t="s">
        <v>62</v>
      </c>
      <c r="E110" s="32" t="s">
        <v>63</v>
      </c>
      <c r="F110" s="42">
        <v>515</v>
      </c>
      <c r="G110" s="62">
        <f t="shared" si="25"/>
        <v>6180</v>
      </c>
      <c r="H110" s="62">
        <f t="shared" ref="H110:H128" si="26">(F110/12)</f>
        <v>42.916666666666664</v>
      </c>
      <c r="I110" s="62">
        <f>(460/12)*1</f>
        <v>38.333333333333336</v>
      </c>
      <c r="J110" s="71">
        <v>136.16</v>
      </c>
      <c r="K110" s="34">
        <v>0</v>
      </c>
      <c r="L110" s="69">
        <f t="shared" si="20"/>
        <v>217.41</v>
      </c>
    </row>
    <row r="111" spans="1:12" s="17" customFormat="1" ht="25.5" customHeight="1" x14ac:dyDescent="0.25">
      <c r="A111" s="18">
        <v>110</v>
      </c>
      <c r="B111" s="36" t="s">
        <v>174</v>
      </c>
      <c r="C111" s="31" t="s">
        <v>61</v>
      </c>
      <c r="D111" s="32" t="s">
        <v>62</v>
      </c>
      <c r="E111" s="32" t="s">
        <v>63</v>
      </c>
      <c r="F111" s="42">
        <v>515</v>
      </c>
      <c r="G111" s="62">
        <f t="shared" si="25"/>
        <v>6180</v>
      </c>
      <c r="H111" s="62">
        <f t="shared" si="26"/>
        <v>42.916666666666664</v>
      </c>
      <c r="I111" s="62">
        <f t="shared" si="9"/>
        <v>38.333333333333336</v>
      </c>
      <c r="J111" s="71">
        <v>129</v>
      </c>
      <c r="K111" s="34">
        <v>0</v>
      </c>
      <c r="L111" s="69">
        <f t="shared" si="20"/>
        <v>210.25</v>
      </c>
    </row>
    <row r="112" spans="1:12" s="17" customFormat="1" ht="25.5" customHeight="1" x14ac:dyDescent="0.25">
      <c r="A112" s="18">
        <v>111</v>
      </c>
      <c r="B112" s="45" t="s">
        <v>107</v>
      </c>
      <c r="C112" s="31" t="s">
        <v>61</v>
      </c>
      <c r="D112" s="32" t="s">
        <v>62</v>
      </c>
      <c r="E112" s="32" t="s">
        <v>63</v>
      </c>
      <c r="F112" s="42">
        <v>515</v>
      </c>
      <c r="G112" s="62">
        <f t="shared" si="25"/>
        <v>6180</v>
      </c>
      <c r="H112" s="62">
        <f t="shared" si="26"/>
        <v>42.916666666666664</v>
      </c>
      <c r="I112" s="62">
        <f t="shared" si="9"/>
        <v>38.333333333333336</v>
      </c>
      <c r="J112" s="71">
        <v>129</v>
      </c>
      <c r="K112" s="34">
        <v>0</v>
      </c>
      <c r="L112" s="69">
        <f t="shared" si="20"/>
        <v>210.25</v>
      </c>
    </row>
    <row r="113" spans="1:12" s="17" customFormat="1" ht="25.5" customHeight="1" x14ac:dyDescent="0.25">
      <c r="A113" s="18">
        <v>112</v>
      </c>
      <c r="B113" s="36" t="s">
        <v>70</v>
      </c>
      <c r="C113" s="31" t="s">
        <v>61</v>
      </c>
      <c r="D113" s="32" t="s">
        <v>62</v>
      </c>
      <c r="E113" s="32" t="s">
        <v>63</v>
      </c>
      <c r="F113" s="42">
        <v>596.21</v>
      </c>
      <c r="G113" s="62">
        <f t="shared" si="25"/>
        <v>7154.52</v>
      </c>
      <c r="H113" s="62">
        <f t="shared" si="26"/>
        <v>49.68416666666667</v>
      </c>
      <c r="I113" s="62">
        <f t="shared" si="6"/>
        <v>38.333333333333336</v>
      </c>
      <c r="J113" s="34">
        <v>0</v>
      </c>
      <c r="K113" s="34">
        <v>0</v>
      </c>
      <c r="L113" s="69">
        <f t="shared" si="20"/>
        <v>88.017500000000013</v>
      </c>
    </row>
    <row r="114" spans="1:12" s="17" customFormat="1" ht="25.5" customHeight="1" x14ac:dyDescent="0.25">
      <c r="A114" s="18">
        <v>113</v>
      </c>
      <c r="B114" s="36" t="s">
        <v>114</v>
      </c>
      <c r="C114" s="31" t="s">
        <v>61</v>
      </c>
      <c r="D114" s="32" t="s">
        <v>62</v>
      </c>
      <c r="E114" s="32" t="s">
        <v>63</v>
      </c>
      <c r="F114" s="42">
        <v>515</v>
      </c>
      <c r="G114" s="62">
        <f t="shared" si="25"/>
        <v>6180</v>
      </c>
      <c r="H114" s="62">
        <f t="shared" si="26"/>
        <v>42.916666666666664</v>
      </c>
      <c r="I114" s="62">
        <f t="shared" si="6"/>
        <v>38.333333333333336</v>
      </c>
      <c r="J114" s="71">
        <v>129</v>
      </c>
      <c r="K114" s="34">
        <v>0</v>
      </c>
      <c r="L114" s="69">
        <f t="shared" si="20"/>
        <v>210.25</v>
      </c>
    </row>
    <row r="115" spans="1:12" s="17" customFormat="1" ht="25.5" customHeight="1" x14ac:dyDescent="0.25">
      <c r="A115" s="18">
        <v>114</v>
      </c>
      <c r="B115" s="41" t="s">
        <v>123</v>
      </c>
      <c r="C115" s="31" t="s">
        <v>61</v>
      </c>
      <c r="D115" s="32" t="s">
        <v>62</v>
      </c>
      <c r="E115" s="32" t="s">
        <v>63</v>
      </c>
      <c r="F115" s="42">
        <v>596</v>
      </c>
      <c r="G115" s="62">
        <f t="shared" si="25"/>
        <v>7152</v>
      </c>
      <c r="H115" s="62">
        <f t="shared" si="26"/>
        <v>49.666666666666664</v>
      </c>
      <c r="I115" s="62">
        <f t="shared" si="6"/>
        <v>38.333333333333336</v>
      </c>
      <c r="J115" s="70">
        <v>175.11</v>
      </c>
      <c r="K115" s="34">
        <v>0</v>
      </c>
      <c r="L115" s="69">
        <f t="shared" si="20"/>
        <v>263.11</v>
      </c>
    </row>
    <row r="116" spans="1:12" s="17" customFormat="1" ht="25.5" customHeight="1" x14ac:dyDescent="0.25">
      <c r="A116" s="18">
        <v>115</v>
      </c>
      <c r="B116" s="38" t="s">
        <v>130</v>
      </c>
      <c r="C116" s="31" t="s">
        <v>61</v>
      </c>
      <c r="D116" s="32" t="s">
        <v>62</v>
      </c>
      <c r="E116" s="32" t="s">
        <v>63</v>
      </c>
      <c r="F116" s="42">
        <v>515</v>
      </c>
      <c r="G116" s="62">
        <f t="shared" si="25"/>
        <v>6180</v>
      </c>
      <c r="H116" s="62">
        <f t="shared" si="26"/>
        <v>42.916666666666664</v>
      </c>
      <c r="I116" s="62">
        <f t="shared" si="5"/>
        <v>38.333333333333336</v>
      </c>
      <c r="J116" s="71">
        <v>150.78</v>
      </c>
      <c r="K116" s="34">
        <v>0</v>
      </c>
      <c r="L116" s="69">
        <f t="shared" si="20"/>
        <v>232.03</v>
      </c>
    </row>
    <row r="117" spans="1:12" s="17" customFormat="1" ht="25.5" customHeight="1" x14ac:dyDescent="0.25">
      <c r="A117" s="18">
        <v>116</v>
      </c>
      <c r="B117" s="38" t="s">
        <v>114</v>
      </c>
      <c r="C117" s="31" t="s">
        <v>61</v>
      </c>
      <c r="D117" s="32" t="s">
        <v>62</v>
      </c>
      <c r="E117" s="32" t="s">
        <v>63</v>
      </c>
      <c r="F117" s="42">
        <v>515</v>
      </c>
      <c r="G117" s="62">
        <f t="shared" si="25"/>
        <v>6180</v>
      </c>
      <c r="H117" s="62">
        <f t="shared" si="26"/>
        <v>42.916666666666664</v>
      </c>
      <c r="I117" s="62">
        <f t="shared" si="5"/>
        <v>38.333333333333336</v>
      </c>
      <c r="J117" s="71">
        <v>150.81</v>
      </c>
      <c r="K117" s="34">
        <v>0</v>
      </c>
      <c r="L117" s="69">
        <f t="shared" si="20"/>
        <v>232.06</v>
      </c>
    </row>
    <row r="118" spans="1:12" s="17" customFormat="1" ht="25.5" customHeight="1" x14ac:dyDescent="0.25">
      <c r="A118" s="18">
        <v>117</v>
      </c>
      <c r="B118" s="38" t="s">
        <v>135</v>
      </c>
      <c r="C118" s="31" t="s">
        <v>61</v>
      </c>
      <c r="D118" s="32" t="s">
        <v>62</v>
      </c>
      <c r="E118" s="32" t="s">
        <v>63</v>
      </c>
      <c r="F118" s="42">
        <v>515</v>
      </c>
      <c r="G118" s="62">
        <f t="shared" si="25"/>
        <v>6180</v>
      </c>
      <c r="H118" s="62">
        <f t="shared" si="26"/>
        <v>42.916666666666664</v>
      </c>
      <c r="I118" s="62">
        <f t="shared" si="5"/>
        <v>38.333333333333336</v>
      </c>
      <c r="J118" s="71">
        <v>143.19</v>
      </c>
      <c r="K118" s="34">
        <v>0</v>
      </c>
      <c r="L118" s="69">
        <f t="shared" si="20"/>
        <v>224.44</v>
      </c>
    </row>
    <row r="119" spans="1:12" s="17" customFormat="1" ht="25.5" customHeight="1" x14ac:dyDescent="0.25">
      <c r="A119" s="18">
        <v>118</v>
      </c>
      <c r="B119" s="36" t="s">
        <v>137</v>
      </c>
      <c r="C119" s="31" t="s">
        <v>61</v>
      </c>
      <c r="D119" s="32" t="s">
        <v>62</v>
      </c>
      <c r="E119" s="32" t="s">
        <v>63</v>
      </c>
      <c r="F119" s="42">
        <v>680</v>
      </c>
      <c r="G119" s="62">
        <f t="shared" si="25"/>
        <v>8160</v>
      </c>
      <c r="H119" s="62">
        <f t="shared" si="26"/>
        <v>56.666666666666664</v>
      </c>
      <c r="I119" s="62">
        <f>(460/12)*1</f>
        <v>38.333333333333336</v>
      </c>
      <c r="J119" s="71">
        <v>169.8</v>
      </c>
      <c r="K119" s="34">
        <v>0</v>
      </c>
      <c r="L119" s="69">
        <f t="shared" si="20"/>
        <v>264.8</v>
      </c>
    </row>
    <row r="120" spans="1:12" s="17" customFormat="1" ht="25.5" customHeight="1" x14ac:dyDescent="0.25">
      <c r="A120" s="18">
        <v>119</v>
      </c>
      <c r="B120" s="30" t="s">
        <v>130</v>
      </c>
      <c r="C120" s="31" t="s">
        <v>169</v>
      </c>
      <c r="D120" s="32" t="s">
        <v>62</v>
      </c>
      <c r="E120" s="32" t="s">
        <v>63</v>
      </c>
      <c r="F120" s="42">
        <v>490</v>
      </c>
      <c r="G120" s="62">
        <f t="shared" si="25"/>
        <v>5880</v>
      </c>
      <c r="H120" s="62">
        <f t="shared" si="26"/>
        <v>40.833333333333336</v>
      </c>
      <c r="I120" s="62">
        <f>(460/12)*1</f>
        <v>38.333333333333336</v>
      </c>
      <c r="J120" s="71">
        <v>122.4</v>
      </c>
      <c r="K120" s="34">
        <v>0</v>
      </c>
      <c r="L120" s="69">
        <f t="shared" si="20"/>
        <v>201.56666666666666</v>
      </c>
    </row>
    <row r="121" spans="1:12" s="17" customFormat="1" ht="25.5" customHeight="1" x14ac:dyDescent="0.25">
      <c r="A121" s="18">
        <v>120</v>
      </c>
      <c r="B121" s="57" t="s">
        <v>84</v>
      </c>
      <c r="C121" s="31" t="s">
        <v>61</v>
      </c>
      <c r="D121" s="32" t="s">
        <v>62</v>
      </c>
      <c r="E121" s="32" t="s">
        <v>63</v>
      </c>
      <c r="F121" s="42">
        <v>640.92999999999995</v>
      </c>
      <c r="G121" s="62">
        <f t="shared" si="25"/>
        <v>7691.16</v>
      </c>
      <c r="H121" s="62">
        <f t="shared" si="26"/>
        <v>53.410833333333329</v>
      </c>
      <c r="I121" s="62">
        <f t="shared" si="7"/>
        <v>38.333333333333336</v>
      </c>
      <c r="J121" s="71">
        <v>154.01999999999998</v>
      </c>
      <c r="K121" s="34">
        <v>0</v>
      </c>
      <c r="L121" s="69">
        <f t="shared" si="20"/>
        <v>245.76416666666665</v>
      </c>
    </row>
    <row r="122" spans="1:12" s="17" customFormat="1" ht="25.5" customHeight="1" x14ac:dyDescent="0.25">
      <c r="A122" s="18">
        <v>121</v>
      </c>
      <c r="B122" s="36" t="s">
        <v>150</v>
      </c>
      <c r="C122" s="31" t="s">
        <v>61</v>
      </c>
      <c r="D122" s="32" t="s">
        <v>62</v>
      </c>
      <c r="E122" s="32" t="s">
        <v>63</v>
      </c>
      <c r="F122" s="42">
        <v>826</v>
      </c>
      <c r="G122" s="62">
        <f t="shared" si="25"/>
        <v>9912</v>
      </c>
      <c r="H122" s="62">
        <f t="shared" si="26"/>
        <v>68.833333333333329</v>
      </c>
      <c r="I122" s="62">
        <f t="shared" si="8"/>
        <v>38.333333333333336</v>
      </c>
      <c r="J122" s="34">
        <v>0</v>
      </c>
      <c r="K122" s="34">
        <v>0</v>
      </c>
      <c r="L122" s="69">
        <f t="shared" si="20"/>
        <v>107.16666666666666</v>
      </c>
    </row>
    <row r="123" spans="1:12" s="17" customFormat="1" ht="25.5" customHeight="1" x14ac:dyDescent="0.25">
      <c r="A123" s="18">
        <v>122</v>
      </c>
      <c r="B123" s="53" t="s">
        <v>151</v>
      </c>
      <c r="C123" s="31" t="s">
        <v>61</v>
      </c>
      <c r="D123" s="32" t="s">
        <v>62</v>
      </c>
      <c r="E123" s="32" t="s">
        <v>63</v>
      </c>
      <c r="F123" s="42">
        <v>750.81</v>
      </c>
      <c r="G123" s="62">
        <f t="shared" si="25"/>
        <v>9009.7199999999993</v>
      </c>
      <c r="H123" s="62">
        <f t="shared" si="26"/>
        <v>62.567499999999995</v>
      </c>
      <c r="I123" s="62">
        <f t="shared" si="14"/>
        <v>38.333333333333336</v>
      </c>
      <c r="J123" s="71">
        <v>187.8</v>
      </c>
      <c r="K123" s="34">
        <v>0</v>
      </c>
      <c r="L123" s="69">
        <f t="shared" si="20"/>
        <v>288.70083333333332</v>
      </c>
    </row>
    <row r="124" spans="1:12" s="17" customFormat="1" ht="25.5" customHeight="1" x14ac:dyDescent="0.25">
      <c r="A124" s="18">
        <v>123</v>
      </c>
      <c r="B124" s="38" t="s">
        <v>175</v>
      </c>
      <c r="C124" s="31" t="s">
        <v>61</v>
      </c>
      <c r="D124" s="32" t="s">
        <v>62</v>
      </c>
      <c r="E124" s="32" t="s">
        <v>63</v>
      </c>
      <c r="F124" s="42">
        <v>650</v>
      </c>
      <c r="G124" s="62">
        <f t="shared" si="25"/>
        <v>7800</v>
      </c>
      <c r="H124" s="62">
        <f t="shared" si="26"/>
        <v>54.166666666666664</v>
      </c>
      <c r="I124" s="62">
        <f t="shared" si="14"/>
        <v>38.333333333333336</v>
      </c>
      <c r="J124" s="71">
        <v>162.6</v>
      </c>
      <c r="K124" s="34">
        <v>0</v>
      </c>
      <c r="L124" s="69">
        <f t="shared" si="20"/>
        <v>255.1</v>
      </c>
    </row>
    <row r="125" spans="1:12" s="17" customFormat="1" ht="25.5" customHeight="1" x14ac:dyDescent="0.25">
      <c r="A125" s="18">
        <v>124</v>
      </c>
      <c r="B125" s="38" t="s">
        <v>114</v>
      </c>
      <c r="C125" s="31" t="s">
        <v>61</v>
      </c>
      <c r="D125" s="32" t="s">
        <v>62</v>
      </c>
      <c r="E125" s="32" t="s">
        <v>63</v>
      </c>
      <c r="F125" s="42">
        <v>515</v>
      </c>
      <c r="G125" s="62">
        <f t="shared" si="25"/>
        <v>6180</v>
      </c>
      <c r="H125" s="62">
        <f t="shared" si="26"/>
        <v>42.916666666666664</v>
      </c>
      <c r="I125" s="62">
        <f t="shared" si="14"/>
        <v>38.333333333333336</v>
      </c>
      <c r="J125" s="71">
        <v>129</v>
      </c>
      <c r="K125" s="34">
        <v>0</v>
      </c>
      <c r="L125" s="69">
        <f t="shared" si="20"/>
        <v>210.25</v>
      </c>
    </row>
    <row r="126" spans="1:12" s="17" customFormat="1" ht="25.5" customHeight="1" x14ac:dyDescent="0.25">
      <c r="A126" s="18">
        <v>125</v>
      </c>
      <c r="B126" s="45" t="s">
        <v>152</v>
      </c>
      <c r="C126" s="31" t="s">
        <v>61</v>
      </c>
      <c r="D126" s="32" t="s">
        <v>62</v>
      </c>
      <c r="E126" s="32" t="s">
        <v>63</v>
      </c>
      <c r="F126" s="42">
        <v>515</v>
      </c>
      <c r="G126" s="62">
        <f t="shared" si="25"/>
        <v>6180</v>
      </c>
      <c r="H126" s="62">
        <f t="shared" si="26"/>
        <v>42.916666666666664</v>
      </c>
      <c r="I126" s="62">
        <f t="shared" si="14"/>
        <v>38.333333333333336</v>
      </c>
      <c r="J126" s="71">
        <v>129</v>
      </c>
      <c r="K126" s="34">
        <v>0</v>
      </c>
      <c r="L126" s="69">
        <f t="shared" si="20"/>
        <v>210.25</v>
      </c>
    </row>
    <row r="127" spans="1:12" s="17" customFormat="1" ht="25.5" customHeight="1" x14ac:dyDescent="0.25">
      <c r="A127" s="18">
        <v>126</v>
      </c>
      <c r="B127" s="52" t="s">
        <v>66</v>
      </c>
      <c r="C127" s="31" t="s">
        <v>61</v>
      </c>
      <c r="D127" s="32" t="s">
        <v>62</v>
      </c>
      <c r="E127" s="32" t="s">
        <v>63</v>
      </c>
      <c r="F127" s="42">
        <v>515</v>
      </c>
      <c r="G127" s="62">
        <f t="shared" si="25"/>
        <v>6180</v>
      </c>
      <c r="H127" s="62">
        <f t="shared" si="26"/>
        <v>42.916666666666664</v>
      </c>
      <c r="I127" s="62">
        <f t="shared" si="14"/>
        <v>38.333333333333336</v>
      </c>
      <c r="J127" s="71">
        <v>133.41</v>
      </c>
      <c r="K127" s="34">
        <v>0</v>
      </c>
      <c r="L127" s="69">
        <f t="shared" si="20"/>
        <v>214.65999999999997</v>
      </c>
    </row>
    <row r="128" spans="1:12" s="17" customFormat="1" ht="25.5" customHeight="1" x14ac:dyDescent="0.25">
      <c r="A128" s="18">
        <v>127</v>
      </c>
      <c r="B128" s="55" t="s">
        <v>69</v>
      </c>
      <c r="C128" s="31" t="s">
        <v>169</v>
      </c>
      <c r="D128" s="32" t="s">
        <v>62</v>
      </c>
      <c r="E128" s="32" t="s">
        <v>63</v>
      </c>
      <c r="F128" s="42">
        <v>490</v>
      </c>
      <c r="G128" s="62">
        <f t="shared" si="25"/>
        <v>5880</v>
      </c>
      <c r="H128" s="62">
        <f t="shared" si="26"/>
        <v>40.833333333333336</v>
      </c>
      <c r="I128" s="62">
        <f t="shared" si="10"/>
        <v>38.333333333333336</v>
      </c>
      <c r="J128" s="34">
        <v>0</v>
      </c>
      <c r="K128" s="34">
        <v>0</v>
      </c>
      <c r="L128" s="69">
        <f t="shared" si="20"/>
        <v>79.166666666666671</v>
      </c>
    </row>
    <row r="129" spans="1:12" s="17" customFormat="1" ht="25.5" customHeight="1" x14ac:dyDescent="0.25">
      <c r="A129" s="18">
        <v>128</v>
      </c>
      <c r="B129" s="58" t="s">
        <v>69</v>
      </c>
      <c r="C129" s="31" t="s">
        <v>61</v>
      </c>
      <c r="D129" s="32" t="s">
        <v>62</v>
      </c>
      <c r="E129" s="32" t="s">
        <v>63</v>
      </c>
      <c r="F129" s="42">
        <v>515</v>
      </c>
      <c r="G129" s="62">
        <f t="shared" si="25"/>
        <v>6180</v>
      </c>
      <c r="H129" s="62">
        <f t="shared" ref="H129" si="27">(F129/12)</f>
        <v>42.916666666666664</v>
      </c>
      <c r="I129" s="62">
        <f>(460/12)*1</f>
        <v>38.333333333333336</v>
      </c>
      <c r="J129" s="34">
        <v>0</v>
      </c>
      <c r="K129" s="34">
        <v>0</v>
      </c>
      <c r="L129" s="69">
        <f t="shared" si="20"/>
        <v>81.25</v>
      </c>
    </row>
    <row r="130" spans="1:12" s="17" customFormat="1" ht="25.5" customHeight="1" x14ac:dyDescent="0.25">
      <c r="A130" s="18">
        <v>129</v>
      </c>
      <c r="B130" s="36" t="s">
        <v>69</v>
      </c>
      <c r="C130" s="31" t="s">
        <v>61</v>
      </c>
      <c r="D130" s="32" t="s">
        <v>62</v>
      </c>
      <c r="E130" s="32" t="s">
        <v>63</v>
      </c>
      <c r="F130" s="42">
        <v>490</v>
      </c>
      <c r="G130" s="62">
        <f t="shared" si="25"/>
        <v>5880</v>
      </c>
      <c r="H130" s="62">
        <f t="shared" ref="H130:H138" si="28">(F130/12)</f>
        <v>40.833333333333336</v>
      </c>
      <c r="I130" s="62">
        <f>(460/360)*30</f>
        <v>38.333333333333329</v>
      </c>
      <c r="J130" s="34">
        <v>61.2</v>
      </c>
      <c r="K130" s="34">
        <v>0</v>
      </c>
      <c r="L130" s="69">
        <f t="shared" si="20"/>
        <v>140.36666666666667</v>
      </c>
    </row>
    <row r="131" spans="1:12" s="17" customFormat="1" ht="25.5" customHeight="1" x14ac:dyDescent="0.25">
      <c r="A131" s="18">
        <v>130</v>
      </c>
      <c r="B131" s="58" t="s">
        <v>69</v>
      </c>
      <c r="C131" s="31" t="s">
        <v>61</v>
      </c>
      <c r="D131" s="32" t="s">
        <v>62</v>
      </c>
      <c r="E131" s="32" t="s">
        <v>63</v>
      </c>
      <c r="F131" s="42">
        <v>515</v>
      </c>
      <c r="G131" s="62">
        <f t="shared" si="25"/>
        <v>6180</v>
      </c>
      <c r="H131" s="62">
        <f t="shared" si="28"/>
        <v>42.916666666666664</v>
      </c>
      <c r="I131" s="62">
        <f t="shared" si="3"/>
        <v>38.333333333333336</v>
      </c>
      <c r="J131" s="34">
        <v>0</v>
      </c>
      <c r="K131" s="34">
        <v>0</v>
      </c>
      <c r="L131" s="69">
        <f t="shared" ref="L131:L177" si="29">(SUM(H131:K131)/12)*12</f>
        <v>81.25</v>
      </c>
    </row>
    <row r="132" spans="1:12" s="17" customFormat="1" ht="25.5" customHeight="1" x14ac:dyDescent="0.25">
      <c r="A132" s="18">
        <v>131</v>
      </c>
      <c r="B132" s="58" t="s">
        <v>113</v>
      </c>
      <c r="C132" s="31" t="s">
        <v>61</v>
      </c>
      <c r="D132" s="32" t="s">
        <v>62</v>
      </c>
      <c r="E132" s="32" t="s">
        <v>63</v>
      </c>
      <c r="F132" s="42">
        <f>548.51+12.49</f>
        <v>561</v>
      </c>
      <c r="G132" s="62">
        <f t="shared" si="25"/>
        <v>6732</v>
      </c>
      <c r="H132" s="62">
        <f t="shared" si="28"/>
        <v>46.75</v>
      </c>
      <c r="I132" s="62">
        <f t="shared" si="6"/>
        <v>38.333333333333336</v>
      </c>
      <c r="J132" s="34">
        <v>0</v>
      </c>
      <c r="K132" s="34">
        <v>0</v>
      </c>
      <c r="L132" s="69">
        <f t="shared" si="29"/>
        <v>85.083333333333343</v>
      </c>
    </row>
    <row r="133" spans="1:12" s="17" customFormat="1" ht="25.5" customHeight="1" x14ac:dyDescent="0.25">
      <c r="A133" s="18">
        <v>132</v>
      </c>
      <c r="B133" s="58" t="s">
        <v>69</v>
      </c>
      <c r="C133" s="31" t="s">
        <v>61</v>
      </c>
      <c r="D133" s="32" t="s">
        <v>62</v>
      </c>
      <c r="E133" s="32" t="s">
        <v>63</v>
      </c>
      <c r="F133" s="42">
        <v>520</v>
      </c>
      <c r="G133" s="62">
        <f t="shared" si="25"/>
        <v>6240</v>
      </c>
      <c r="H133" s="62">
        <f t="shared" si="28"/>
        <v>43.333333333333336</v>
      </c>
      <c r="I133" s="62">
        <f t="shared" si="7"/>
        <v>38.333333333333336</v>
      </c>
      <c r="J133" s="34">
        <v>0</v>
      </c>
      <c r="K133" s="34">
        <v>0</v>
      </c>
      <c r="L133" s="69">
        <f t="shared" si="29"/>
        <v>81.666666666666671</v>
      </c>
    </row>
    <row r="134" spans="1:12" s="17" customFormat="1" ht="25.5" customHeight="1" x14ac:dyDescent="0.25">
      <c r="A134" s="18">
        <v>133</v>
      </c>
      <c r="B134" s="58" t="s">
        <v>81</v>
      </c>
      <c r="C134" s="31" t="s">
        <v>61</v>
      </c>
      <c r="D134" s="32" t="s">
        <v>62</v>
      </c>
      <c r="E134" s="32" t="s">
        <v>63</v>
      </c>
      <c r="F134" s="42">
        <v>515</v>
      </c>
      <c r="G134" s="62">
        <f t="shared" si="25"/>
        <v>6180</v>
      </c>
      <c r="H134" s="62">
        <f t="shared" si="28"/>
        <v>42.916666666666664</v>
      </c>
      <c r="I134" s="62">
        <f t="shared" si="7"/>
        <v>38.333333333333336</v>
      </c>
      <c r="J134" s="70">
        <v>129</v>
      </c>
      <c r="K134" s="34">
        <v>0</v>
      </c>
      <c r="L134" s="69">
        <f t="shared" si="29"/>
        <v>210.25</v>
      </c>
    </row>
    <row r="135" spans="1:12" s="17" customFormat="1" ht="25.5" customHeight="1" x14ac:dyDescent="0.25">
      <c r="A135" s="18">
        <v>134</v>
      </c>
      <c r="B135" s="58" t="s">
        <v>69</v>
      </c>
      <c r="C135" s="31" t="s">
        <v>61</v>
      </c>
      <c r="D135" s="32" t="s">
        <v>62</v>
      </c>
      <c r="E135" s="32" t="s">
        <v>63</v>
      </c>
      <c r="F135" s="42">
        <v>603.03</v>
      </c>
      <c r="G135" s="62">
        <f t="shared" si="25"/>
        <v>7236.36</v>
      </c>
      <c r="H135" s="62">
        <f t="shared" si="28"/>
        <v>50.252499999999998</v>
      </c>
      <c r="I135" s="62">
        <f t="shared" si="11"/>
        <v>38.333333333333336</v>
      </c>
      <c r="J135" s="71">
        <v>150.6</v>
      </c>
      <c r="K135" s="34">
        <v>0</v>
      </c>
      <c r="L135" s="69">
        <f t="shared" si="29"/>
        <v>239.18583333333333</v>
      </c>
    </row>
    <row r="136" spans="1:12" s="17" customFormat="1" ht="25.5" customHeight="1" x14ac:dyDescent="0.25">
      <c r="A136" s="18">
        <v>135</v>
      </c>
      <c r="B136" s="58" t="s">
        <v>69</v>
      </c>
      <c r="C136" s="31" t="s">
        <v>61</v>
      </c>
      <c r="D136" s="32" t="s">
        <v>62</v>
      </c>
      <c r="E136" s="32" t="s">
        <v>63</v>
      </c>
      <c r="F136" s="42">
        <v>515</v>
      </c>
      <c r="G136" s="62">
        <f t="shared" si="25"/>
        <v>6180</v>
      </c>
      <c r="H136" s="62">
        <f t="shared" si="28"/>
        <v>42.916666666666664</v>
      </c>
      <c r="I136" s="62">
        <f t="shared" si="14"/>
        <v>38.333333333333336</v>
      </c>
      <c r="J136" s="34">
        <v>0</v>
      </c>
      <c r="K136" s="34">
        <v>0</v>
      </c>
      <c r="L136" s="69">
        <f t="shared" si="29"/>
        <v>81.25</v>
      </c>
    </row>
    <row r="137" spans="1:12" s="17" customFormat="1" ht="25.5" customHeight="1" x14ac:dyDescent="0.25">
      <c r="A137" s="18">
        <v>136</v>
      </c>
      <c r="B137" s="51" t="s">
        <v>69</v>
      </c>
      <c r="C137" s="31" t="s">
        <v>61</v>
      </c>
      <c r="D137" s="32" t="s">
        <v>62</v>
      </c>
      <c r="E137" s="32" t="s">
        <v>63</v>
      </c>
      <c r="F137" s="42">
        <v>515</v>
      </c>
      <c r="G137" s="62">
        <f t="shared" si="25"/>
        <v>6180</v>
      </c>
      <c r="H137" s="62">
        <f t="shared" si="28"/>
        <v>42.916666666666664</v>
      </c>
      <c r="I137" s="62">
        <f t="shared" si="14"/>
        <v>38.333333333333336</v>
      </c>
      <c r="J137" s="34">
        <v>0</v>
      </c>
      <c r="K137" s="34">
        <v>0</v>
      </c>
      <c r="L137" s="69">
        <f t="shared" si="29"/>
        <v>81.25</v>
      </c>
    </row>
    <row r="138" spans="1:12" s="17" customFormat="1" ht="25.5" customHeight="1" x14ac:dyDescent="0.25">
      <c r="A138" s="18">
        <v>137</v>
      </c>
      <c r="B138" s="58" t="s">
        <v>81</v>
      </c>
      <c r="C138" s="31" t="s">
        <v>61</v>
      </c>
      <c r="D138" s="32" t="s">
        <v>62</v>
      </c>
      <c r="E138" s="32" t="s">
        <v>63</v>
      </c>
      <c r="F138" s="42">
        <v>515</v>
      </c>
      <c r="G138" s="62">
        <f t="shared" si="25"/>
        <v>6180</v>
      </c>
      <c r="H138" s="62">
        <f t="shared" si="28"/>
        <v>42.916666666666664</v>
      </c>
      <c r="I138" s="62">
        <f>(460/12)*1</f>
        <v>38.333333333333336</v>
      </c>
      <c r="J138" s="34">
        <v>0</v>
      </c>
      <c r="K138" s="34">
        <v>0</v>
      </c>
      <c r="L138" s="69">
        <f t="shared" si="29"/>
        <v>81.25</v>
      </c>
    </row>
    <row r="139" spans="1:12" s="17" customFormat="1" ht="25.5" customHeight="1" x14ac:dyDescent="0.25">
      <c r="A139" s="18">
        <v>138</v>
      </c>
      <c r="B139" s="36" t="s">
        <v>76</v>
      </c>
      <c r="C139" s="31" t="s">
        <v>61</v>
      </c>
      <c r="D139" s="32" t="s">
        <v>62</v>
      </c>
      <c r="E139" s="32" t="s">
        <v>63</v>
      </c>
      <c r="F139" s="42">
        <v>665</v>
      </c>
      <c r="G139" s="62">
        <f t="shared" si="24"/>
        <v>7980</v>
      </c>
      <c r="H139" s="62">
        <f t="shared" ref="H139:H144" si="30">(F139/12)</f>
        <v>55.416666666666664</v>
      </c>
      <c r="I139" s="62">
        <f t="shared" si="3"/>
        <v>38.333333333333336</v>
      </c>
      <c r="J139" s="34">
        <v>138.5</v>
      </c>
      <c r="K139" s="34">
        <v>0</v>
      </c>
      <c r="L139" s="69">
        <f t="shared" si="29"/>
        <v>232.25</v>
      </c>
    </row>
    <row r="140" spans="1:12" s="17" customFormat="1" ht="25.5" customHeight="1" x14ac:dyDescent="0.25">
      <c r="A140" s="18">
        <v>139</v>
      </c>
      <c r="B140" s="38" t="s">
        <v>78</v>
      </c>
      <c r="C140" s="31" t="s">
        <v>61</v>
      </c>
      <c r="D140" s="32" t="s">
        <v>62</v>
      </c>
      <c r="E140" s="32" t="s">
        <v>63</v>
      </c>
      <c r="F140" s="42">
        <v>563.87</v>
      </c>
      <c r="G140" s="62">
        <f t="shared" si="24"/>
        <v>6766.4400000000005</v>
      </c>
      <c r="H140" s="62">
        <f t="shared" si="30"/>
        <v>46.989166666666669</v>
      </c>
      <c r="I140" s="62">
        <f t="shared" si="3"/>
        <v>38.333333333333336</v>
      </c>
      <c r="J140" s="34">
        <v>0</v>
      </c>
      <c r="K140" s="34">
        <v>0</v>
      </c>
      <c r="L140" s="69">
        <f t="shared" si="29"/>
        <v>85.322500000000005</v>
      </c>
    </row>
    <row r="141" spans="1:12" s="17" customFormat="1" ht="25.5" customHeight="1" x14ac:dyDescent="0.25">
      <c r="A141" s="18">
        <v>140</v>
      </c>
      <c r="B141" s="36" t="s">
        <v>79</v>
      </c>
      <c r="C141" s="31" t="s">
        <v>61</v>
      </c>
      <c r="D141" s="32" t="s">
        <v>62</v>
      </c>
      <c r="E141" s="32" t="s">
        <v>63</v>
      </c>
      <c r="F141" s="42">
        <v>515</v>
      </c>
      <c r="G141" s="62">
        <f t="shared" si="24"/>
        <v>6180</v>
      </c>
      <c r="H141" s="62">
        <f t="shared" si="30"/>
        <v>42.916666666666664</v>
      </c>
      <c r="I141" s="62">
        <f t="shared" si="3"/>
        <v>38.333333333333336</v>
      </c>
      <c r="J141" s="34">
        <v>0</v>
      </c>
      <c r="K141" s="34">
        <v>0</v>
      </c>
      <c r="L141" s="69">
        <f t="shared" si="29"/>
        <v>81.25</v>
      </c>
    </row>
    <row r="142" spans="1:12" s="17" customFormat="1" ht="25.5" customHeight="1" x14ac:dyDescent="0.25">
      <c r="A142" s="18">
        <v>141</v>
      </c>
      <c r="B142" s="40" t="s">
        <v>80</v>
      </c>
      <c r="C142" s="31" t="s">
        <v>61</v>
      </c>
      <c r="D142" s="32" t="s">
        <v>62</v>
      </c>
      <c r="E142" s="32" t="s">
        <v>63</v>
      </c>
      <c r="F142" s="42">
        <v>656.19</v>
      </c>
      <c r="G142" s="62">
        <f t="shared" si="24"/>
        <v>7874.2800000000007</v>
      </c>
      <c r="H142" s="62">
        <f t="shared" si="30"/>
        <v>54.682500000000005</v>
      </c>
      <c r="I142" s="62">
        <f t="shared" si="3"/>
        <v>38.333333333333336</v>
      </c>
      <c r="J142" s="34">
        <v>58.7</v>
      </c>
      <c r="K142" s="34">
        <v>0</v>
      </c>
      <c r="L142" s="69">
        <f t="shared" si="29"/>
        <v>151.71583333333336</v>
      </c>
    </row>
    <row r="143" spans="1:12" s="17" customFormat="1" ht="25.5" customHeight="1" x14ac:dyDescent="0.25">
      <c r="A143" s="18">
        <v>142</v>
      </c>
      <c r="B143" s="38" t="s">
        <v>86</v>
      </c>
      <c r="C143" s="31" t="s">
        <v>61</v>
      </c>
      <c r="D143" s="32" t="s">
        <v>62</v>
      </c>
      <c r="E143" s="32" t="s">
        <v>63</v>
      </c>
      <c r="F143" s="42">
        <v>773</v>
      </c>
      <c r="G143" s="62">
        <f t="shared" si="24"/>
        <v>9276</v>
      </c>
      <c r="H143" s="62">
        <f t="shared" si="30"/>
        <v>64.416666666666671</v>
      </c>
      <c r="I143" s="62">
        <f t="shared" si="3"/>
        <v>38.333333333333336</v>
      </c>
      <c r="J143" s="34">
        <v>0</v>
      </c>
      <c r="K143" s="34">
        <v>0</v>
      </c>
      <c r="L143" s="69">
        <f t="shared" si="29"/>
        <v>102.75</v>
      </c>
    </row>
    <row r="144" spans="1:12" s="17" customFormat="1" ht="25.5" customHeight="1" x14ac:dyDescent="0.25">
      <c r="A144" s="18">
        <v>143</v>
      </c>
      <c r="B144" s="40" t="s">
        <v>90</v>
      </c>
      <c r="C144" s="31" t="s">
        <v>61</v>
      </c>
      <c r="D144" s="32" t="s">
        <v>62</v>
      </c>
      <c r="E144" s="32" t="s">
        <v>63</v>
      </c>
      <c r="F144" s="42">
        <v>515</v>
      </c>
      <c r="G144" s="62">
        <f t="shared" si="24"/>
        <v>6180</v>
      </c>
      <c r="H144" s="62">
        <f t="shared" si="30"/>
        <v>42.916666666666664</v>
      </c>
      <c r="I144" s="62">
        <f t="shared" si="3"/>
        <v>38.333333333333336</v>
      </c>
      <c r="J144" s="34">
        <v>0</v>
      </c>
      <c r="K144" s="34">
        <v>0</v>
      </c>
      <c r="L144" s="69">
        <f t="shared" si="29"/>
        <v>81.25</v>
      </c>
    </row>
    <row r="145" spans="1:12" s="17" customFormat="1" ht="25.5" customHeight="1" x14ac:dyDescent="0.25">
      <c r="A145" s="18">
        <v>144</v>
      </c>
      <c r="B145" s="41" t="s">
        <v>96</v>
      </c>
      <c r="C145" s="31" t="s">
        <v>61</v>
      </c>
      <c r="D145" s="32" t="s">
        <v>62</v>
      </c>
      <c r="E145" s="32" t="s">
        <v>63</v>
      </c>
      <c r="F145" s="42">
        <v>732</v>
      </c>
      <c r="G145" s="62">
        <f>F145*12</f>
        <v>8784</v>
      </c>
      <c r="H145" s="62">
        <f>(F145/12)</f>
        <v>61</v>
      </c>
      <c r="I145" s="62">
        <f t="shared" si="3"/>
        <v>38.333333333333336</v>
      </c>
      <c r="J145" s="34">
        <v>183</v>
      </c>
      <c r="K145" s="34">
        <v>0</v>
      </c>
      <c r="L145" s="69">
        <f t="shared" si="29"/>
        <v>282.33333333333337</v>
      </c>
    </row>
    <row r="146" spans="1:12" s="17" customFormat="1" ht="25.5" customHeight="1" x14ac:dyDescent="0.25">
      <c r="A146" s="18">
        <v>145</v>
      </c>
      <c r="B146" s="40" t="s">
        <v>90</v>
      </c>
      <c r="C146" s="31" t="s">
        <v>61</v>
      </c>
      <c r="D146" s="32" t="s">
        <v>62</v>
      </c>
      <c r="E146" s="32" t="s">
        <v>63</v>
      </c>
      <c r="F146" s="42">
        <v>515</v>
      </c>
      <c r="G146" s="62">
        <f t="shared" si="24"/>
        <v>6180</v>
      </c>
      <c r="H146" s="62">
        <f t="shared" ref="H146:H153" si="31">(F146/12)</f>
        <v>42.916666666666664</v>
      </c>
      <c r="I146" s="62">
        <f>(460/12)*1</f>
        <v>38.333333333333336</v>
      </c>
      <c r="J146" s="34">
        <v>32.42</v>
      </c>
      <c r="K146" s="34">
        <v>0</v>
      </c>
      <c r="L146" s="69">
        <f t="shared" si="29"/>
        <v>113.67</v>
      </c>
    </row>
    <row r="147" spans="1:12" s="17" customFormat="1" ht="25.5" customHeight="1" x14ac:dyDescent="0.25">
      <c r="A147" s="18">
        <v>146</v>
      </c>
      <c r="B147" s="38" t="s">
        <v>103</v>
      </c>
      <c r="C147" s="31" t="s">
        <v>61</v>
      </c>
      <c r="D147" s="32" t="s">
        <v>62</v>
      </c>
      <c r="E147" s="32" t="s">
        <v>63</v>
      </c>
      <c r="F147" s="42">
        <v>578</v>
      </c>
      <c r="G147" s="62">
        <f t="shared" si="24"/>
        <v>6936</v>
      </c>
      <c r="H147" s="62">
        <f t="shared" si="31"/>
        <v>48.166666666666664</v>
      </c>
      <c r="I147" s="62">
        <f t="shared" si="9"/>
        <v>38.333333333333336</v>
      </c>
      <c r="J147" s="34">
        <v>0</v>
      </c>
      <c r="K147" s="34">
        <v>0</v>
      </c>
      <c r="L147" s="69">
        <f t="shared" si="29"/>
        <v>86.5</v>
      </c>
    </row>
    <row r="148" spans="1:12" s="17" customFormat="1" ht="25.5" customHeight="1" x14ac:dyDescent="0.25">
      <c r="A148" s="18">
        <v>147</v>
      </c>
      <c r="B148" s="36" t="s">
        <v>170</v>
      </c>
      <c r="C148" s="31" t="s">
        <v>61</v>
      </c>
      <c r="D148" s="32" t="s">
        <v>62</v>
      </c>
      <c r="E148" s="32" t="s">
        <v>63</v>
      </c>
      <c r="F148" s="42">
        <v>530</v>
      </c>
      <c r="G148" s="62">
        <f>F148*12</f>
        <v>6360</v>
      </c>
      <c r="H148" s="62">
        <f>(F148/12)</f>
        <v>44.166666666666664</v>
      </c>
      <c r="I148" s="62">
        <f t="shared" si="9"/>
        <v>38.333333333333336</v>
      </c>
      <c r="J148" s="34">
        <v>132.6</v>
      </c>
      <c r="K148" s="34">
        <v>0</v>
      </c>
      <c r="L148" s="69">
        <f t="shared" si="29"/>
        <v>215.10000000000002</v>
      </c>
    </row>
    <row r="149" spans="1:12" s="17" customFormat="1" ht="25.5" customHeight="1" x14ac:dyDescent="0.25">
      <c r="A149" s="18">
        <v>148</v>
      </c>
      <c r="B149" s="36" t="s">
        <v>105</v>
      </c>
      <c r="C149" s="31" t="s">
        <v>61</v>
      </c>
      <c r="D149" s="32" t="s">
        <v>62</v>
      </c>
      <c r="E149" s="32" t="s">
        <v>63</v>
      </c>
      <c r="F149" s="42">
        <v>515</v>
      </c>
      <c r="G149" s="62">
        <f t="shared" si="24"/>
        <v>6180</v>
      </c>
      <c r="H149" s="62">
        <f t="shared" si="31"/>
        <v>42.916666666666664</v>
      </c>
      <c r="I149" s="62">
        <f t="shared" si="9"/>
        <v>38.333333333333336</v>
      </c>
      <c r="J149" s="34">
        <v>0</v>
      </c>
      <c r="K149" s="34">
        <v>0</v>
      </c>
      <c r="L149" s="69">
        <f t="shared" si="29"/>
        <v>81.25</v>
      </c>
    </row>
    <row r="150" spans="1:12" s="17" customFormat="1" ht="25.5" customHeight="1" x14ac:dyDescent="0.25">
      <c r="A150" s="18">
        <v>149</v>
      </c>
      <c r="B150" s="38" t="s">
        <v>109</v>
      </c>
      <c r="C150" s="31" t="s">
        <v>61</v>
      </c>
      <c r="D150" s="32" t="s">
        <v>62</v>
      </c>
      <c r="E150" s="32" t="s">
        <v>63</v>
      </c>
      <c r="F150" s="42">
        <v>608.97</v>
      </c>
      <c r="G150" s="62">
        <f t="shared" si="24"/>
        <v>7307.64</v>
      </c>
      <c r="H150" s="62">
        <f t="shared" si="31"/>
        <v>50.747500000000002</v>
      </c>
      <c r="I150" s="62">
        <f t="shared" si="9"/>
        <v>38.333333333333336</v>
      </c>
      <c r="J150" s="34">
        <v>45.72</v>
      </c>
      <c r="K150" s="34">
        <v>0</v>
      </c>
      <c r="L150" s="69">
        <f t="shared" si="29"/>
        <v>134.80083333333334</v>
      </c>
    </row>
    <row r="151" spans="1:12" s="17" customFormat="1" ht="25.5" customHeight="1" x14ac:dyDescent="0.25">
      <c r="A151" s="18">
        <v>150</v>
      </c>
      <c r="B151" s="57" t="s">
        <v>111</v>
      </c>
      <c r="C151" s="31" t="s">
        <v>61</v>
      </c>
      <c r="D151" s="32" t="s">
        <v>62</v>
      </c>
      <c r="E151" s="32" t="s">
        <v>63</v>
      </c>
      <c r="F151" s="42">
        <v>640</v>
      </c>
      <c r="G151" s="62">
        <f t="shared" ref="G151:G164" si="32">F151*12</f>
        <v>7680</v>
      </c>
      <c r="H151" s="62">
        <f t="shared" si="31"/>
        <v>53.333333333333336</v>
      </c>
      <c r="I151" s="62">
        <f t="shared" si="6"/>
        <v>38.333333333333336</v>
      </c>
      <c r="J151" s="34">
        <v>0</v>
      </c>
      <c r="K151" s="34">
        <v>0</v>
      </c>
      <c r="L151" s="69">
        <f t="shared" si="29"/>
        <v>91.666666666666671</v>
      </c>
    </row>
    <row r="152" spans="1:12" s="17" customFormat="1" ht="25.5" customHeight="1" x14ac:dyDescent="0.25">
      <c r="A152" s="18">
        <v>151</v>
      </c>
      <c r="B152" s="59" t="s">
        <v>109</v>
      </c>
      <c r="C152" s="31" t="s">
        <v>61</v>
      </c>
      <c r="D152" s="32" t="s">
        <v>62</v>
      </c>
      <c r="E152" s="32" t="s">
        <v>63</v>
      </c>
      <c r="F152" s="42">
        <v>614</v>
      </c>
      <c r="G152" s="62">
        <f t="shared" si="32"/>
        <v>7368</v>
      </c>
      <c r="H152" s="62">
        <f t="shared" si="31"/>
        <v>51.166666666666664</v>
      </c>
      <c r="I152" s="62">
        <f t="shared" si="6"/>
        <v>38.333333333333336</v>
      </c>
      <c r="J152" s="71">
        <v>40.96</v>
      </c>
      <c r="K152" s="34">
        <v>0</v>
      </c>
      <c r="L152" s="69">
        <f t="shared" si="29"/>
        <v>130.46</v>
      </c>
    </row>
    <row r="153" spans="1:12" s="17" customFormat="1" ht="25.5" customHeight="1" x14ac:dyDescent="0.25">
      <c r="A153" s="18">
        <v>152</v>
      </c>
      <c r="B153" s="60" t="s">
        <v>115</v>
      </c>
      <c r="C153" s="31" t="s">
        <v>61</v>
      </c>
      <c r="D153" s="32" t="s">
        <v>62</v>
      </c>
      <c r="E153" s="32" t="s">
        <v>63</v>
      </c>
      <c r="F153" s="42">
        <v>760.97</v>
      </c>
      <c r="G153" s="62">
        <f t="shared" si="32"/>
        <v>9131.64</v>
      </c>
      <c r="H153" s="62">
        <f t="shared" si="31"/>
        <v>63.414166666666667</v>
      </c>
      <c r="I153" s="62">
        <f t="shared" si="6"/>
        <v>38.333333333333336</v>
      </c>
      <c r="J153" s="70">
        <v>101.44</v>
      </c>
      <c r="K153" s="34">
        <v>0</v>
      </c>
      <c r="L153" s="69">
        <f t="shared" si="29"/>
        <v>203.1875</v>
      </c>
    </row>
    <row r="154" spans="1:12" s="17" customFormat="1" ht="25.5" customHeight="1" x14ac:dyDescent="0.25">
      <c r="A154" s="18">
        <v>153</v>
      </c>
      <c r="B154" s="38" t="s">
        <v>120</v>
      </c>
      <c r="C154" s="31" t="s">
        <v>61</v>
      </c>
      <c r="D154" s="32" t="s">
        <v>62</v>
      </c>
      <c r="E154" s="32" t="s">
        <v>63</v>
      </c>
      <c r="F154" s="42">
        <v>515</v>
      </c>
      <c r="G154" s="62">
        <f t="shared" si="32"/>
        <v>6180</v>
      </c>
      <c r="H154" s="62">
        <f t="shared" ref="H154:H159" si="33">(F154/12)</f>
        <v>42.916666666666664</v>
      </c>
      <c r="I154" s="62">
        <f t="shared" si="6"/>
        <v>38.333333333333336</v>
      </c>
      <c r="J154" s="70">
        <v>61.4</v>
      </c>
      <c r="K154" s="34">
        <v>0</v>
      </c>
      <c r="L154" s="69">
        <f t="shared" si="29"/>
        <v>142.65</v>
      </c>
    </row>
    <row r="155" spans="1:12" s="17" customFormat="1" ht="25.5" customHeight="1" x14ac:dyDescent="0.25">
      <c r="A155" s="18">
        <v>154</v>
      </c>
      <c r="B155" s="36" t="s">
        <v>128</v>
      </c>
      <c r="C155" s="31" t="s">
        <v>61</v>
      </c>
      <c r="D155" s="32" t="s">
        <v>62</v>
      </c>
      <c r="E155" s="32" t="s">
        <v>63</v>
      </c>
      <c r="F155" s="67">
        <v>676.19</v>
      </c>
      <c r="G155" s="62">
        <f t="shared" si="32"/>
        <v>8114.2800000000007</v>
      </c>
      <c r="H155" s="62">
        <f t="shared" si="33"/>
        <v>56.349166666666669</v>
      </c>
      <c r="I155" s="62">
        <f t="shared" si="5"/>
        <v>38.333333333333336</v>
      </c>
      <c r="J155" s="72">
        <v>169.2</v>
      </c>
      <c r="K155" s="34">
        <v>0</v>
      </c>
      <c r="L155" s="69">
        <f t="shared" si="29"/>
        <v>263.88249999999999</v>
      </c>
    </row>
    <row r="156" spans="1:12" s="17" customFormat="1" ht="25.5" customHeight="1" x14ac:dyDescent="0.25">
      <c r="A156" s="18">
        <v>155</v>
      </c>
      <c r="B156" s="40" t="s">
        <v>80</v>
      </c>
      <c r="C156" s="31" t="s">
        <v>61</v>
      </c>
      <c r="D156" s="32" t="s">
        <v>62</v>
      </c>
      <c r="E156" s="32" t="s">
        <v>63</v>
      </c>
      <c r="F156" s="42">
        <v>656.19</v>
      </c>
      <c r="G156" s="62">
        <f t="shared" si="32"/>
        <v>7874.2800000000007</v>
      </c>
      <c r="H156" s="62">
        <f t="shared" si="33"/>
        <v>54.682500000000005</v>
      </c>
      <c r="I156" s="62">
        <f t="shared" si="5"/>
        <v>38.333333333333336</v>
      </c>
      <c r="J156" s="71">
        <v>162.44</v>
      </c>
      <c r="K156" s="34">
        <v>0</v>
      </c>
      <c r="L156" s="69">
        <f t="shared" si="29"/>
        <v>255.45583333333337</v>
      </c>
    </row>
    <row r="157" spans="1:12" s="17" customFormat="1" ht="25.5" customHeight="1" x14ac:dyDescent="0.25">
      <c r="A157" s="18">
        <v>156</v>
      </c>
      <c r="B157" s="36" t="s">
        <v>113</v>
      </c>
      <c r="C157" s="31" t="s">
        <v>61</v>
      </c>
      <c r="D157" s="32" t="s">
        <v>62</v>
      </c>
      <c r="E157" s="32" t="s">
        <v>63</v>
      </c>
      <c r="F157" s="42">
        <v>603.17999999999995</v>
      </c>
      <c r="G157" s="62">
        <f t="shared" si="32"/>
        <v>7238.16</v>
      </c>
      <c r="H157" s="62">
        <f t="shared" si="33"/>
        <v>50.264999999999993</v>
      </c>
      <c r="I157" s="62">
        <f t="shared" si="5"/>
        <v>38.333333333333336</v>
      </c>
      <c r="J157" s="71">
        <v>72.94</v>
      </c>
      <c r="K157" s="34">
        <v>0</v>
      </c>
      <c r="L157" s="69">
        <f t="shared" si="29"/>
        <v>161.53833333333333</v>
      </c>
    </row>
    <row r="158" spans="1:12" s="17" customFormat="1" ht="25.5" customHeight="1" x14ac:dyDescent="0.25">
      <c r="A158" s="18">
        <v>157</v>
      </c>
      <c r="B158" s="38" t="s">
        <v>115</v>
      </c>
      <c r="C158" s="31" t="s">
        <v>61</v>
      </c>
      <c r="D158" s="32" t="s">
        <v>62</v>
      </c>
      <c r="E158" s="32" t="s">
        <v>63</v>
      </c>
      <c r="F158" s="42">
        <v>785.7</v>
      </c>
      <c r="G158" s="62">
        <f>F158*12</f>
        <v>9428.4000000000015</v>
      </c>
      <c r="H158" s="62">
        <f>(F158/12)</f>
        <v>65.475000000000009</v>
      </c>
      <c r="I158" s="62">
        <f t="shared" si="5"/>
        <v>38.333333333333336</v>
      </c>
      <c r="J158" s="71">
        <v>196.2</v>
      </c>
      <c r="K158" s="34">
        <v>0</v>
      </c>
      <c r="L158" s="69">
        <f t="shared" si="29"/>
        <v>300.00833333333333</v>
      </c>
    </row>
    <row r="159" spans="1:12" s="17" customFormat="1" ht="25.5" customHeight="1" x14ac:dyDescent="0.25">
      <c r="A159" s="18">
        <v>158</v>
      </c>
      <c r="B159" s="41" t="s">
        <v>129</v>
      </c>
      <c r="C159" s="31" t="s">
        <v>61</v>
      </c>
      <c r="D159" s="32" t="s">
        <v>62</v>
      </c>
      <c r="E159" s="32" t="s">
        <v>63</v>
      </c>
      <c r="F159" s="42">
        <v>782.73</v>
      </c>
      <c r="G159" s="62">
        <f t="shared" si="32"/>
        <v>9392.76</v>
      </c>
      <c r="H159" s="62">
        <f t="shared" si="33"/>
        <v>65.227500000000006</v>
      </c>
      <c r="I159" s="62">
        <f t="shared" si="5"/>
        <v>38.333333333333336</v>
      </c>
      <c r="J159" s="70">
        <v>0</v>
      </c>
      <c r="K159" s="34">
        <v>0</v>
      </c>
      <c r="L159" s="69">
        <f t="shared" si="29"/>
        <v>103.56083333333333</v>
      </c>
    </row>
    <row r="160" spans="1:12" s="17" customFormat="1" ht="25.5" customHeight="1" x14ac:dyDescent="0.25">
      <c r="A160" s="18">
        <v>159</v>
      </c>
      <c r="B160" s="61" t="s">
        <v>134</v>
      </c>
      <c r="C160" s="31" t="s">
        <v>61</v>
      </c>
      <c r="D160" s="32" t="s">
        <v>62</v>
      </c>
      <c r="E160" s="32" t="s">
        <v>63</v>
      </c>
      <c r="F160" s="42">
        <v>515</v>
      </c>
      <c r="G160" s="62">
        <f t="shared" si="32"/>
        <v>6180</v>
      </c>
      <c r="H160" s="62">
        <f t="shared" ref="H160:H165" si="34">(F160/12)</f>
        <v>42.916666666666664</v>
      </c>
      <c r="I160" s="62">
        <f t="shared" si="5"/>
        <v>38.333333333333336</v>
      </c>
      <c r="J160" s="71">
        <v>8.1</v>
      </c>
      <c r="K160" s="34">
        <v>0</v>
      </c>
      <c r="L160" s="69">
        <f t="shared" si="29"/>
        <v>89.35</v>
      </c>
    </row>
    <row r="161" spans="1:12" s="17" customFormat="1" ht="25.5" customHeight="1" x14ac:dyDescent="0.25">
      <c r="A161" s="18">
        <v>160</v>
      </c>
      <c r="B161" s="38" t="s">
        <v>115</v>
      </c>
      <c r="C161" s="31" t="s">
        <v>61</v>
      </c>
      <c r="D161" s="32" t="s">
        <v>62</v>
      </c>
      <c r="E161" s="32" t="s">
        <v>63</v>
      </c>
      <c r="F161" s="42">
        <v>778.31</v>
      </c>
      <c r="G161" s="62">
        <f t="shared" si="32"/>
        <v>9339.7199999999993</v>
      </c>
      <c r="H161" s="62">
        <f t="shared" si="34"/>
        <v>64.859166666666667</v>
      </c>
      <c r="I161" s="62">
        <f t="shared" si="5"/>
        <v>38.333333333333336</v>
      </c>
      <c r="J161" s="70">
        <v>48.6</v>
      </c>
      <c r="K161" s="34">
        <v>0</v>
      </c>
      <c r="L161" s="69">
        <f t="shared" si="29"/>
        <v>151.79249999999999</v>
      </c>
    </row>
    <row r="162" spans="1:12" s="17" customFormat="1" ht="25.5" customHeight="1" x14ac:dyDescent="0.25">
      <c r="A162" s="18">
        <v>161</v>
      </c>
      <c r="B162" s="56" t="s">
        <v>140</v>
      </c>
      <c r="C162" s="31" t="s">
        <v>61</v>
      </c>
      <c r="D162" s="32" t="s">
        <v>62</v>
      </c>
      <c r="E162" s="32" t="s">
        <v>63</v>
      </c>
      <c r="F162" s="42">
        <v>561</v>
      </c>
      <c r="G162" s="62">
        <f t="shared" si="32"/>
        <v>6732</v>
      </c>
      <c r="H162" s="62">
        <f t="shared" si="34"/>
        <v>46.75</v>
      </c>
      <c r="I162" s="62">
        <f t="shared" si="7"/>
        <v>38.333333333333336</v>
      </c>
      <c r="J162" s="70">
        <v>131.04</v>
      </c>
      <c r="K162" s="34">
        <v>0</v>
      </c>
      <c r="L162" s="69">
        <f t="shared" si="29"/>
        <v>216.12333333333333</v>
      </c>
    </row>
    <row r="163" spans="1:12" s="17" customFormat="1" ht="25.5" customHeight="1" x14ac:dyDescent="0.25">
      <c r="A163" s="18">
        <v>162</v>
      </c>
      <c r="B163" s="57" t="s">
        <v>141</v>
      </c>
      <c r="C163" s="31" t="s">
        <v>61</v>
      </c>
      <c r="D163" s="32" t="s">
        <v>62</v>
      </c>
      <c r="E163" s="32" t="s">
        <v>63</v>
      </c>
      <c r="F163" s="42">
        <v>540</v>
      </c>
      <c r="G163" s="62">
        <f t="shared" si="32"/>
        <v>6480</v>
      </c>
      <c r="H163" s="62">
        <f t="shared" si="34"/>
        <v>45</v>
      </c>
      <c r="I163" s="62">
        <f t="shared" si="7"/>
        <v>38.333333333333336</v>
      </c>
      <c r="J163" s="70">
        <v>81</v>
      </c>
      <c r="K163" s="34">
        <v>0</v>
      </c>
      <c r="L163" s="69">
        <f t="shared" si="29"/>
        <v>164.33333333333334</v>
      </c>
    </row>
    <row r="164" spans="1:12" s="17" customFormat="1" ht="25.5" customHeight="1" x14ac:dyDescent="0.25">
      <c r="A164" s="18">
        <v>163</v>
      </c>
      <c r="B164" s="36" t="s">
        <v>142</v>
      </c>
      <c r="C164" s="31" t="s">
        <v>61</v>
      </c>
      <c r="D164" s="32" t="s">
        <v>62</v>
      </c>
      <c r="E164" s="32" t="s">
        <v>63</v>
      </c>
      <c r="F164" s="42">
        <v>543.4</v>
      </c>
      <c r="G164" s="62">
        <f t="shared" si="32"/>
        <v>6520.7999999999993</v>
      </c>
      <c r="H164" s="62">
        <f t="shared" si="34"/>
        <v>45.283333333333331</v>
      </c>
      <c r="I164" s="62">
        <f t="shared" si="7"/>
        <v>38.333333333333336</v>
      </c>
      <c r="J164" s="34">
        <v>0</v>
      </c>
      <c r="K164" s="34">
        <v>0</v>
      </c>
      <c r="L164" s="69">
        <f t="shared" si="29"/>
        <v>83.616666666666674</v>
      </c>
    </row>
    <row r="165" spans="1:12" s="17" customFormat="1" ht="25.5" customHeight="1" x14ac:dyDescent="0.25">
      <c r="A165" s="18">
        <v>164</v>
      </c>
      <c r="B165" s="56" t="s">
        <v>143</v>
      </c>
      <c r="C165" s="31" t="s">
        <v>61</v>
      </c>
      <c r="D165" s="32" t="s">
        <v>62</v>
      </c>
      <c r="E165" s="32" t="s">
        <v>63</v>
      </c>
      <c r="F165" s="42">
        <v>764.88</v>
      </c>
      <c r="G165" s="62">
        <f>F165*12</f>
        <v>9178.56</v>
      </c>
      <c r="H165" s="62">
        <f t="shared" si="34"/>
        <v>63.74</v>
      </c>
      <c r="I165" s="62">
        <f t="shared" si="7"/>
        <v>38.333333333333336</v>
      </c>
      <c r="J165" s="34">
        <v>0</v>
      </c>
      <c r="K165" s="34">
        <v>0</v>
      </c>
      <c r="L165" s="69">
        <f t="shared" si="29"/>
        <v>102.07333333333335</v>
      </c>
    </row>
    <row r="166" spans="1:12" s="17" customFormat="1" ht="25.5" customHeight="1" x14ac:dyDescent="0.25">
      <c r="A166" s="18">
        <v>165</v>
      </c>
      <c r="B166" s="40" t="s">
        <v>134</v>
      </c>
      <c r="C166" s="31" t="s">
        <v>61</v>
      </c>
      <c r="D166" s="32" t="s">
        <v>62</v>
      </c>
      <c r="E166" s="32" t="s">
        <v>63</v>
      </c>
      <c r="F166" s="42">
        <v>515</v>
      </c>
      <c r="G166" s="62">
        <f t="shared" ref="G166:G177" si="35">F166*12</f>
        <v>6180</v>
      </c>
      <c r="H166" s="62">
        <f t="shared" ref="H166:H169" si="36">(F166/12)</f>
        <v>42.916666666666664</v>
      </c>
      <c r="I166" s="62">
        <f t="shared" si="7"/>
        <v>38.333333333333336</v>
      </c>
      <c r="J166" s="70">
        <v>71.64</v>
      </c>
      <c r="K166" s="34">
        <v>0</v>
      </c>
      <c r="L166" s="69">
        <f t="shared" si="29"/>
        <v>152.88999999999999</v>
      </c>
    </row>
    <row r="167" spans="1:12" s="17" customFormat="1" ht="25.5" customHeight="1" x14ac:dyDescent="0.25">
      <c r="A167" s="18">
        <v>166</v>
      </c>
      <c r="B167" s="40" t="s">
        <v>144</v>
      </c>
      <c r="C167" s="31" t="s">
        <v>61</v>
      </c>
      <c r="D167" s="32" t="s">
        <v>62</v>
      </c>
      <c r="E167" s="32" t="s">
        <v>63</v>
      </c>
      <c r="F167" s="42">
        <v>590</v>
      </c>
      <c r="G167" s="62">
        <f t="shared" si="35"/>
        <v>7080</v>
      </c>
      <c r="H167" s="62">
        <f t="shared" si="36"/>
        <v>49.166666666666664</v>
      </c>
      <c r="I167" s="62">
        <f t="shared" si="7"/>
        <v>38.333333333333336</v>
      </c>
      <c r="J167" s="70">
        <v>127.92</v>
      </c>
      <c r="K167" s="34">
        <v>0</v>
      </c>
      <c r="L167" s="69">
        <f t="shared" si="29"/>
        <v>215.42000000000002</v>
      </c>
    </row>
    <row r="168" spans="1:12" s="17" customFormat="1" ht="25.5" customHeight="1" x14ac:dyDescent="0.25">
      <c r="A168" s="18">
        <v>167</v>
      </c>
      <c r="B168" s="56" t="s">
        <v>147</v>
      </c>
      <c r="C168" s="31" t="s">
        <v>61</v>
      </c>
      <c r="D168" s="32" t="s">
        <v>62</v>
      </c>
      <c r="E168" s="32" t="s">
        <v>63</v>
      </c>
      <c r="F168" s="42">
        <v>578</v>
      </c>
      <c r="G168" s="62">
        <f t="shared" si="35"/>
        <v>6936</v>
      </c>
      <c r="H168" s="62">
        <f t="shared" si="36"/>
        <v>48.166666666666664</v>
      </c>
      <c r="I168" s="62">
        <f t="shared" si="11"/>
        <v>38.333333333333336</v>
      </c>
      <c r="J168" s="34">
        <v>0</v>
      </c>
      <c r="K168" s="34">
        <v>0</v>
      </c>
      <c r="L168" s="69">
        <f t="shared" si="29"/>
        <v>86.5</v>
      </c>
    </row>
    <row r="169" spans="1:12" s="17" customFormat="1" ht="25.5" customHeight="1" x14ac:dyDescent="0.25">
      <c r="A169" s="18">
        <v>168</v>
      </c>
      <c r="B169" s="40" t="s">
        <v>90</v>
      </c>
      <c r="C169" s="31" t="s">
        <v>61</v>
      </c>
      <c r="D169" s="32" t="s">
        <v>62</v>
      </c>
      <c r="E169" s="32" t="s">
        <v>63</v>
      </c>
      <c r="F169" s="42">
        <v>515</v>
      </c>
      <c r="G169" s="62">
        <f t="shared" si="35"/>
        <v>6180</v>
      </c>
      <c r="H169" s="62">
        <f t="shared" si="36"/>
        <v>42.916666666666664</v>
      </c>
      <c r="I169" s="62">
        <f t="shared" si="11"/>
        <v>38.333333333333336</v>
      </c>
      <c r="J169" s="34">
        <v>0</v>
      </c>
      <c r="K169" s="34">
        <v>0</v>
      </c>
      <c r="L169" s="69">
        <f t="shared" si="29"/>
        <v>81.25</v>
      </c>
    </row>
    <row r="170" spans="1:12" s="17" customFormat="1" ht="25.5" customHeight="1" x14ac:dyDescent="0.25">
      <c r="A170" s="18">
        <v>169</v>
      </c>
      <c r="B170" s="36" t="s">
        <v>81</v>
      </c>
      <c r="C170" s="31" t="s">
        <v>61</v>
      </c>
      <c r="D170" s="32" t="s">
        <v>62</v>
      </c>
      <c r="E170" s="32" t="s">
        <v>63</v>
      </c>
      <c r="F170" s="42">
        <v>675</v>
      </c>
      <c r="G170" s="62">
        <f t="shared" si="35"/>
        <v>8100</v>
      </c>
      <c r="H170" s="62">
        <f t="shared" ref="H170:H177" si="37">(F170/12)</f>
        <v>56.25</v>
      </c>
      <c r="I170" s="62">
        <f t="shared" si="8"/>
        <v>38.333333333333336</v>
      </c>
      <c r="J170" s="34">
        <v>0</v>
      </c>
      <c r="K170" s="34">
        <v>0</v>
      </c>
      <c r="L170" s="69">
        <f t="shared" si="29"/>
        <v>94.583333333333343</v>
      </c>
    </row>
    <row r="171" spans="1:12" s="17" customFormat="1" ht="25.5" customHeight="1" x14ac:dyDescent="0.25">
      <c r="A171" s="18">
        <v>170</v>
      </c>
      <c r="B171" s="36" t="s">
        <v>170</v>
      </c>
      <c r="C171" s="31" t="s">
        <v>169</v>
      </c>
      <c r="D171" s="32" t="s">
        <v>62</v>
      </c>
      <c r="E171" s="32" t="s">
        <v>63</v>
      </c>
      <c r="F171" s="42">
        <v>530</v>
      </c>
      <c r="G171" s="62">
        <f>F171*12</f>
        <v>6360</v>
      </c>
      <c r="H171" s="62">
        <f>(F171/12)</f>
        <v>44.166666666666664</v>
      </c>
      <c r="I171" s="62">
        <f t="shared" si="8"/>
        <v>38.333333333333336</v>
      </c>
      <c r="J171" s="34">
        <v>0</v>
      </c>
      <c r="K171" s="34">
        <v>0</v>
      </c>
      <c r="L171" s="69">
        <f t="shared" si="29"/>
        <v>82.5</v>
      </c>
    </row>
    <row r="172" spans="1:12" s="17" customFormat="1" ht="25.5" customHeight="1" x14ac:dyDescent="0.25">
      <c r="A172" s="18">
        <v>171</v>
      </c>
      <c r="B172" s="36" t="s">
        <v>81</v>
      </c>
      <c r="C172" s="31" t="s">
        <v>61</v>
      </c>
      <c r="D172" s="32" t="s">
        <v>62</v>
      </c>
      <c r="E172" s="32" t="s">
        <v>63</v>
      </c>
      <c r="F172" s="42">
        <v>515</v>
      </c>
      <c r="G172" s="62">
        <f t="shared" si="35"/>
        <v>6180</v>
      </c>
      <c r="H172" s="62">
        <f t="shared" si="37"/>
        <v>42.916666666666664</v>
      </c>
      <c r="I172" s="62">
        <f t="shared" si="8"/>
        <v>38.333333333333336</v>
      </c>
      <c r="J172" s="71">
        <v>34.4</v>
      </c>
      <c r="K172" s="34">
        <v>0</v>
      </c>
      <c r="L172" s="69">
        <f t="shared" si="29"/>
        <v>115.65</v>
      </c>
    </row>
    <row r="173" spans="1:12" s="17" customFormat="1" ht="25.5" customHeight="1" x14ac:dyDescent="0.25">
      <c r="A173" s="18">
        <v>172</v>
      </c>
      <c r="B173" s="36" t="s">
        <v>81</v>
      </c>
      <c r="C173" s="31" t="s">
        <v>61</v>
      </c>
      <c r="D173" s="32" t="s">
        <v>62</v>
      </c>
      <c r="E173" s="32" t="s">
        <v>63</v>
      </c>
      <c r="F173" s="42">
        <f>548.57+12.43</f>
        <v>561</v>
      </c>
      <c r="G173" s="62">
        <f t="shared" si="35"/>
        <v>6732</v>
      </c>
      <c r="H173" s="62">
        <f t="shared" si="37"/>
        <v>46.75</v>
      </c>
      <c r="I173" s="62">
        <f t="shared" si="8"/>
        <v>38.333333333333336</v>
      </c>
      <c r="J173" s="71">
        <v>110.84</v>
      </c>
      <c r="K173" s="34">
        <v>0</v>
      </c>
      <c r="L173" s="69">
        <f t="shared" si="29"/>
        <v>195.92333333333335</v>
      </c>
    </row>
    <row r="174" spans="1:12" s="17" customFormat="1" ht="25.5" customHeight="1" x14ac:dyDescent="0.25">
      <c r="A174" s="18">
        <v>173</v>
      </c>
      <c r="B174" s="58" t="s">
        <v>153</v>
      </c>
      <c r="C174" s="31" t="s">
        <v>61</v>
      </c>
      <c r="D174" s="32" t="s">
        <v>62</v>
      </c>
      <c r="E174" s="32" t="s">
        <v>63</v>
      </c>
      <c r="F174" s="42">
        <v>565.61</v>
      </c>
      <c r="G174" s="62">
        <f t="shared" si="35"/>
        <v>6787.32</v>
      </c>
      <c r="H174" s="62">
        <f t="shared" si="37"/>
        <v>47.134166666666665</v>
      </c>
      <c r="I174" s="62">
        <f t="shared" si="14"/>
        <v>38.333333333333336</v>
      </c>
      <c r="J174" s="71">
        <v>73.16</v>
      </c>
      <c r="K174" s="34">
        <v>0</v>
      </c>
      <c r="L174" s="69">
        <f t="shared" si="29"/>
        <v>158.6275</v>
      </c>
    </row>
    <row r="175" spans="1:12" s="17" customFormat="1" ht="25.5" customHeight="1" x14ac:dyDescent="0.25">
      <c r="A175" s="18">
        <v>174</v>
      </c>
      <c r="B175" s="40" t="s">
        <v>123</v>
      </c>
      <c r="C175" s="31" t="s">
        <v>61</v>
      </c>
      <c r="D175" s="32" t="s">
        <v>62</v>
      </c>
      <c r="E175" s="32" t="s">
        <v>63</v>
      </c>
      <c r="F175" s="42">
        <v>614</v>
      </c>
      <c r="G175" s="62">
        <f t="shared" si="35"/>
        <v>7368</v>
      </c>
      <c r="H175" s="62">
        <f t="shared" si="37"/>
        <v>51.166666666666664</v>
      </c>
      <c r="I175" s="62">
        <f t="shared" si="14"/>
        <v>38.333333333333336</v>
      </c>
      <c r="J175" s="70">
        <v>81.92</v>
      </c>
      <c r="K175" s="34">
        <v>0</v>
      </c>
      <c r="L175" s="69">
        <f t="shared" si="29"/>
        <v>171.42000000000002</v>
      </c>
    </row>
    <row r="176" spans="1:12" s="17" customFormat="1" ht="25.5" customHeight="1" x14ac:dyDescent="0.25">
      <c r="A176" s="18">
        <v>175</v>
      </c>
      <c r="B176" s="56" t="s">
        <v>156</v>
      </c>
      <c r="C176" s="31" t="s">
        <v>61</v>
      </c>
      <c r="D176" s="32" t="s">
        <v>62</v>
      </c>
      <c r="E176" s="32" t="s">
        <v>63</v>
      </c>
      <c r="F176" s="42">
        <v>693.03</v>
      </c>
      <c r="G176" s="62">
        <f t="shared" si="35"/>
        <v>8316.36</v>
      </c>
      <c r="H176" s="62">
        <f t="shared" si="37"/>
        <v>57.752499999999998</v>
      </c>
      <c r="I176" s="62">
        <f t="shared" si="14"/>
        <v>38.333333333333336</v>
      </c>
      <c r="J176" s="70">
        <v>0</v>
      </c>
      <c r="K176" s="34">
        <v>0</v>
      </c>
      <c r="L176" s="69">
        <f t="shared" si="29"/>
        <v>96.085833333333341</v>
      </c>
    </row>
    <row r="177" spans="1:23" s="17" customFormat="1" ht="25.5" customHeight="1" x14ac:dyDescent="0.25">
      <c r="A177" s="18">
        <v>176</v>
      </c>
      <c r="B177" s="40" t="s">
        <v>158</v>
      </c>
      <c r="C177" s="31" t="s">
        <v>61</v>
      </c>
      <c r="D177" s="32" t="s">
        <v>62</v>
      </c>
      <c r="E177" s="32" t="s">
        <v>63</v>
      </c>
      <c r="F177" s="42">
        <v>578</v>
      </c>
      <c r="G177" s="62">
        <f t="shared" si="35"/>
        <v>6936</v>
      </c>
      <c r="H177" s="62">
        <f t="shared" si="37"/>
        <v>48.166666666666664</v>
      </c>
      <c r="I177" s="62">
        <f>(460/12)*1</f>
        <v>38.333333333333336</v>
      </c>
      <c r="J177" s="70">
        <v>38.56</v>
      </c>
      <c r="K177" s="34">
        <v>0</v>
      </c>
      <c r="L177" s="69">
        <f t="shared" si="29"/>
        <v>125.06</v>
      </c>
    </row>
    <row r="178" spans="1:23" s="17" customFormat="1" ht="25.5" customHeight="1" x14ac:dyDescent="0.25">
      <c r="A178" s="18">
        <v>177</v>
      </c>
      <c r="B178" s="52" t="s">
        <v>176</v>
      </c>
      <c r="C178" s="53" t="s">
        <v>205</v>
      </c>
      <c r="D178" s="32" t="s">
        <v>110</v>
      </c>
      <c r="E178" s="32" t="s">
        <v>63</v>
      </c>
      <c r="F178" s="42">
        <v>460</v>
      </c>
      <c r="G178" s="62">
        <f t="shared" ref="G178:G183" si="38">F178*12</f>
        <v>5520</v>
      </c>
      <c r="H178" s="62" t="s">
        <v>63</v>
      </c>
      <c r="I178" s="62" t="s">
        <v>63</v>
      </c>
      <c r="J178" s="62" t="s">
        <v>63</v>
      </c>
      <c r="K178" s="62" t="s">
        <v>63</v>
      </c>
      <c r="L178" s="62">
        <f t="shared" ref="L178:L183" si="39">(SUM(H178:K178)/12)*2</f>
        <v>0</v>
      </c>
    </row>
    <row r="179" spans="1:23" s="17" customFormat="1" ht="25.5" customHeight="1" x14ac:dyDescent="0.25">
      <c r="A179" s="18">
        <v>178</v>
      </c>
      <c r="B179" s="52" t="s">
        <v>206</v>
      </c>
      <c r="C179" s="31" t="s">
        <v>198</v>
      </c>
      <c r="D179" s="32" t="s">
        <v>64</v>
      </c>
      <c r="E179" s="32" t="s">
        <v>63</v>
      </c>
      <c r="F179" s="42">
        <v>901</v>
      </c>
      <c r="G179" s="62">
        <f t="shared" si="38"/>
        <v>10812</v>
      </c>
      <c r="H179" s="62" t="s">
        <v>63</v>
      </c>
      <c r="I179" s="62" t="s">
        <v>63</v>
      </c>
      <c r="J179" s="62" t="s">
        <v>63</v>
      </c>
      <c r="K179" s="62" t="s">
        <v>63</v>
      </c>
      <c r="L179" s="62">
        <f t="shared" si="39"/>
        <v>0</v>
      </c>
    </row>
    <row r="180" spans="1:23" s="17" customFormat="1" ht="27.75" customHeight="1" x14ac:dyDescent="0.25">
      <c r="A180" s="18">
        <v>179</v>
      </c>
      <c r="B180" s="38" t="s">
        <v>202</v>
      </c>
      <c r="C180" s="31" t="s">
        <v>198</v>
      </c>
      <c r="D180" s="32" t="s">
        <v>110</v>
      </c>
      <c r="E180" s="32" t="s">
        <v>63</v>
      </c>
      <c r="F180" s="42">
        <v>1086</v>
      </c>
      <c r="G180" s="62">
        <f t="shared" si="38"/>
        <v>13032</v>
      </c>
      <c r="H180" s="62" t="s">
        <v>63</v>
      </c>
      <c r="I180" s="62" t="s">
        <v>63</v>
      </c>
      <c r="J180" s="62" t="s">
        <v>63</v>
      </c>
      <c r="K180" s="62" t="s">
        <v>63</v>
      </c>
      <c r="L180" s="62">
        <f t="shared" si="39"/>
        <v>0</v>
      </c>
    </row>
    <row r="181" spans="1:23" s="17" customFormat="1" ht="27.75" customHeight="1" x14ac:dyDescent="0.25">
      <c r="A181" s="18">
        <v>180</v>
      </c>
      <c r="B181" s="38" t="s">
        <v>204</v>
      </c>
      <c r="C181" s="31" t="s">
        <v>198</v>
      </c>
      <c r="D181" s="32" t="s">
        <v>64</v>
      </c>
      <c r="E181" s="32" t="s">
        <v>63</v>
      </c>
      <c r="F181" s="42">
        <v>733</v>
      </c>
      <c r="G181" s="62">
        <f t="shared" si="38"/>
        <v>8796</v>
      </c>
      <c r="H181" s="62" t="s">
        <v>63</v>
      </c>
      <c r="I181" s="62" t="s">
        <v>63</v>
      </c>
      <c r="J181" s="62" t="s">
        <v>63</v>
      </c>
      <c r="K181" s="62" t="s">
        <v>63</v>
      </c>
      <c r="L181" s="62">
        <f t="shared" si="39"/>
        <v>0</v>
      </c>
    </row>
    <row r="182" spans="1:23" s="17" customFormat="1" ht="27.75" customHeight="1" x14ac:dyDescent="0.25">
      <c r="A182" s="18">
        <v>181</v>
      </c>
      <c r="B182" s="36" t="s">
        <v>171</v>
      </c>
      <c r="C182" s="31" t="s">
        <v>198</v>
      </c>
      <c r="D182" s="32" t="s">
        <v>110</v>
      </c>
      <c r="E182" s="32" t="s">
        <v>63</v>
      </c>
      <c r="F182" s="33">
        <v>1086</v>
      </c>
      <c r="G182" s="62">
        <f t="shared" si="38"/>
        <v>13032</v>
      </c>
      <c r="H182" s="62" t="s">
        <v>63</v>
      </c>
      <c r="I182" s="62" t="s">
        <v>63</v>
      </c>
      <c r="J182" s="62" t="s">
        <v>63</v>
      </c>
      <c r="K182" s="62" t="s">
        <v>63</v>
      </c>
      <c r="L182" s="62">
        <f t="shared" si="39"/>
        <v>0</v>
      </c>
    </row>
    <row r="183" spans="1:23" s="17" customFormat="1" ht="25.5" customHeight="1" x14ac:dyDescent="0.25">
      <c r="A183" s="18">
        <v>182</v>
      </c>
      <c r="B183" s="36" t="s">
        <v>208</v>
      </c>
      <c r="C183" s="31" t="s">
        <v>198</v>
      </c>
      <c r="D183" s="32" t="s">
        <v>64</v>
      </c>
      <c r="E183" s="32" t="s">
        <v>63</v>
      </c>
      <c r="F183" s="33">
        <v>1086</v>
      </c>
      <c r="G183" s="62">
        <f t="shared" si="38"/>
        <v>13032</v>
      </c>
      <c r="H183" s="62" t="s">
        <v>63</v>
      </c>
      <c r="I183" s="62" t="s">
        <v>63</v>
      </c>
      <c r="J183" s="62" t="s">
        <v>63</v>
      </c>
      <c r="K183" s="62" t="s">
        <v>63</v>
      </c>
      <c r="L183" s="62">
        <f t="shared" si="39"/>
        <v>0</v>
      </c>
    </row>
    <row r="184" spans="1:23" s="17" customFormat="1" ht="31.5" customHeight="1" x14ac:dyDescent="0.25">
      <c r="A184" s="84" t="s">
        <v>159</v>
      </c>
      <c r="B184" s="84"/>
      <c r="C184" s="19"/>
      <c r="D184" s="19"/>
      <c r="E184" s="19"/>
      <c r="F184" s="63">
        <f t="shared" ref="F184:L184" si="40">SUM(F2:F183)</f>
        <v>140681.54</v>
      </c>
      <c r="G184" s="63">
        <f t="shared" si="40"/>
        <v>1688178.4800000002</v>
      </c>
      <c r="H184" s="63">
        <f t="shared" si="40"/>
        <v>11423.128333333323</v>
      </c>
      <c r="I184" s="63">
        <f t="shared" si="40"/>
        <v>6726.2222222222081</v>
      </c>
      <c r="J184" s="63">
        <f t="shared" si="40"/>
        <v>7061.5400000000009</v>
      </c>
      <c r="K184" s="63">
        <f t="shared" si="40"/>
        <v>2026</v>
      </c>
      <c r="L184" s="63">
        <f t="shared" si="40"/>
        <v>27236.890555555547</v>
      </c>
    </row>
    <row r="185" spans="1:23" ht="34.5" customHeight="1" x14ac:dyDescent="0.25">
      <c r="A185" s="73" t="s">
        <v>160</v>
      </c>
      <c r="B185" s="74"/>
      <c r="C185" s="74"/>
      <c r="D185" s="74"/>
      <c r="E185" s="74"/>
      <c r="F185" s="74"/>
      <c r="G185" s="74"/>
      <c r="H185" s="75"/>
      <c r="I185" s="85" t="s">
        <v>209</v>
      </c>
      <c r="J185" s="77"/>
      <c r="K185" s="77"/>
      <c r="L185" s="78"/>
    </row>
    <row r="186" spans="1:23" ht="34.5" customHeight="1" x14ac:dyDescent="0.25">
      <c r="A186" s="73" t="s">
        <v>161</v>
      </c>
      <c r="B186" s="74"/>
      <c r="C186" s="74"/>
      <c r="D186" s="74"/>
      <c r="E186" s="74"/>
      <c r="F186" s="74"/>
      <c r="G186" s="74"/>
      <c r="H186" s="75"/>
      <c r="I186" s="79" t="s">
        <v>29</v>
      </c>
      <c r="J186" s="77"/>
      <c r="K186" s="77"/>
      <c r="L186" s="78"/>
    </row>
    <row r="187" spans="1:23" ht="34.5" customHeight="1" x14ac:dyDescent="0.25">
      <c r="A187" s="73" t="s">
        <v>162</v>
      </c>
      <c r="B187" s="74"/>
      <c r="C187" s="74"/>
      <c r="D187" s="74"/>
      <c r="E187" s="74"/>
      <c r="F187" s="74"/>
      <c r="G187" s="74"/>
      <c r="H187" s="75"/>
      <c r="I187" s="80" t="s">
        <v>203</v>
      </c>
      <c r="J187" s="81"/>
      <c r="K187" s="81"/>
      <c r="L187" s="82"/>
      <c r="M187"/>
      <c r="N187"/>
      <c r="O187"/>
      <c r="P187"/>
      <c r="Q187"/>
      <c r="R187"/>
      <c r="S187"/>
      <c r="T187"/>
      <c r="U187"/>
      <c r="V187"/>
      <c r="W187"/>
    </row>
    <row r="188" spans="1:23" ht="34.5" customHeight="1" x14ac:dyDescent="0.25">
      <c r="A188" s="73" t="s">
        <v>163</v>
      </c>
      <c r="B188" s="74"/>
      <c r="C188" s="74"/>
      <c r="D188" s="74"/>
      <c r="E188" s="74"/>
      <c r="F188" s="74"/>
      <c r="G188" s="74"/>
      <c r="H188" s="75"/>
      <c r="I188" s="83" t="s">
        <v>200</v>
      </c>
      <c r="J188" s="77"/>
      <c r="K188" s="77"/>
      <c r="L188" s="78"/>
      <c r="M188"/>
      <c r="N188"/>
      <c r="O188"/>
      <c r="P188"/>
      <c r="Q188"/>
      <c r="R188"/>
      <c r="S188"/>
      <c r="T188"/>
      <c r="U188"/>
      <c r="V188"/>
      <c r="W188"/>
    </row>
    <row r="189" spans="1:23" ht="34.5" customHeight="1" x14ac:dyDescent="0.25">
      <c r="A189" s="73" t="s">
        <v>164</v>
      </c>
      <c r="B189" s="74"/>
      <c r="C189" s="74"/>
      <c r="D189" s="74"/>
      <c r="E189" s="74"/>
      <c r="F189" s="74"/>
      <c r="G189" s="74"/>
      <c r="H189" s="75"/>
      <c r="I189" s="86" t="s">
        <v>177</v>
      </c>
      <c r="J189" s="87"/>
      <c r="K189" s="87"/>
      <c r="L189" s="88"/>
      <c r="M189"/>
      <c r="N189"/>
      <c r="O189"/>
      <c r="P189"/>
      <c r="Q189"/>
      <c r="R189"/>
      <c r="S189"/>
      <c r="T189"/>
      <c r="U189"/>
      <c r="V189"/>
      <c r="W189"/>
    </row>
    <row r="190" spans="1:23" ht="34.5" customHeight="1" x14ac:dyDescent="0.25">
      <c r="A190" s="73" t="s">
        <v>165</v>
      </c>
      <c r="B190" s="74"/>
      <c r="C190" s="74"/>
      <c r="D190" s="74"/>
      <c r="E190" s="74"/>
      <c r="F190" s="74"/>
      <c r="G190" s="74"/>
      <c r="H190" s="75"/>
      <c r="I190" s="76" t="s">
        <v>178</v>
      </c>
      <c r="J190" s="77"/>
      <c r="K190" s="77"/>
      <c r="L190" s="78"/>
      <c r="M190"/>
      <c r="N190"/>
      <c r="O190"/>
      <c r="P190"/>
      <c r="Q190"/>
      <c r="R190"/>
      <c r="S190"/>
      <c r="T190"/>
      <c r="U190"/>
      <c r="V190"/>
      <c r="W190"/>
    </row>
    <row r="191" spans="1:23" ht="12.75" customHeight="1" x14ac:dyDescent="0.25">
      <c r="A191" s="20"/>
      <c r="B191" s="21"/>
      <c r="C191" s="21"/>
      <c r="D191" s="21"/>
      <c r="E191" s="21"/>
      <c r="F191" s="21"/>
      <c r="G191" s="17"/>
      <c r="H191" s="17"/>
      <c r="I191" s="17"/>
      <c r="J191" s="17"/>
      <c r="K191" s="17"/>
      <c r="L191" s="17"/>
      <c r="M191"/>
      <c r="N191"/>
      <c r="O191"/>
      <c r="P191"/>
      <c r="Q191"/>
      <c r="R191"/>
      <c r="S191"/>
      <c r="T191"/>
      <c r="U191"/>
      <c r="V191"/>
      <c r="W191"/>
    </row>
    <row r="192" spans="1:23" s="17" customFormat="1" x14ac:dyDescent="0.25">
      <c r="A192" s="22" t="s">
        <v>166</v>
      </c>
      <c r="B192" s="23"/>
    </row>
    <row r="193" spans="1:4" s="17" customFormat="1" x14ac:dyDescent="0.25">
      <c r="A193" s="24" t="s">
        <v>167</v>
      </c>
      <c r="B193" s="25"/>
      <c r="C193" s="24"/>
      <c r="D193" s="24"/>
    </row>
    <row r="194" spans="1:4" s="17" customFormat="1" x14ac:dyDescent="0.25">
      <c r="A194" s="24" t="s">
        <v>168</v>
      </c>
      <c r="B194" s="25"/>
      <c r="C194" s="24"/>
      <c r="D194" s="24"/>
    </row>
    <row r="195" spans="1:4" s="17" customFormat="1" x14ac:dyDescent="0.25">
      <c r="B195" s="23"/>
    </row>
  </sheetData>
  <mergeCells count="13">
    <mergeCell ref="A184:B184"/>
    <mergeCell ref="A185:H185"/>
    <mergeCell ref="I185:L185"/>
    <mergeCell ref="A189:H189"/>
    <mergeCell ref="I189:L189"/>
    <mergeCell ref="A190:H190"/>
    <mergeCell ref="I190:L190"/>
    <mergeCell ref="A186:H186"/>
    <mergeCell ref="I186:L186"/>
    <mergeCell ref="A187:H187"/>
    <mergeCell ref="I187:L187"/>
    <mergeCell ref="A188:H188"/>
    <mergeCell ref="I188:L188"/>
  </mergeCells>
  <phoneticPr fontId="25" type="noConversion"/>
  <hyperlinks>
    <hyperlink ref="I189" r:id="rId1" display="gestionfinanciera@gadzaruma.gob.ec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7">
        <v>45657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179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200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8" t="s">
        <v>177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178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3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2025-01-13T19:12:49Z</dcterms:modified>
</cp:coreProperties>
</file>